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/>
  <mc:AlternateContent xmlns:mc="http://schemas.openxmlformats.org/markup-compatibility/2006">
    <mc:Choice Requires="x15">
      <x15ac:absPath xmlns:x15ac="http://schemas.microsoft.com/office/spreadsheetml/2010/11/ac" url="C:\Users\hayakawa06\Downloads\"/>
    </mc:Choice>
  </mc:AlternateContent>
  <xr:revisionPtr revIDLastSave="0" documentId="13_ncr:1_{ADF88571-9C7E-4E3E-95C2-6AF4E53BCA12}" xr6:coauthVersionLast="47" xr6:coauthVersionMax="47" xr10:uidLastSave="{00000000-0000-0000-0000-000000000000}"/>
  <bookViews>
    <workbookView xWindow="-28920" yWindow="-120" windowWidth="29040" windowHeight="15720" xr2:uid="{56A1163D-82E2-48C8-9332-BE0F068902F0}"/>
  </bookViews>
  <sheets>
    <sheet name="Sheet1" sheetId="1" r:id="rId1"/>
  </sheets>
  <definedNames>
    <definedName name="_xlnm.Print_Area" localSheetId="0">Sheet1!$A$1:$H$32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9" i="1" l="1"/>
  <c r="G13" i="1"/>
  <c r="H13" i="1"/>
  <c r="L32" i="1"/>
  <c r="J5" i="1"/>
  <c r="J26" i="1"/>
  <c r="K26" i="1" s="1"/>
  <c r="J25" i="1"/>
  <c r="K25" i="1"/>
  <c r="E29" i="1"/>
  <c r="G41" i="1"/>
  <c r="H41" i="1"/>
  <c r="G42" i="1"/>
  <c r="H42" i="1"/>
  <c r="G43" i="1"/>
  <c r="H43" i="1"/>
  <c r="G44" i="1"/>
  <c r="H44" i="1"/>
  <c r="G45" i="1"/>
  <c r="H45" i="1"/>
  <c r="J45" i="1" s="1"/>
  <c r="K45" i="1" s="1"/>
  <c r="G46" i="1"/>
  <c r="H46" i="1"/>
  <c r="G47" i="1"/>
  <c r="H47" i="1"/>
  <c r="J47" i="1" s="1"/>
  <c r="K47" i="1" s="1"/>
  <c r="G48" i="1"/>
  <c r="H48" i="1"/>
  <c r="J48" i="1" s="1"/>
  <c r="K48" i="1" s="1"/>
  <c r="G49" i="1"/>
  <c r="J49" i="1" s="1"/>
  <c r="K49" i="1" s="1"/>
  <c r="H49" i="1"/>
  <c r="G50" i="1"/>
  <c r="H50" i="1"/>
  <c r="G51" i="1"/>
  <c r="H51" i="1"/>
  <c r="G52" i="1"/>
  <c r="H52" i="1"/>
  <c r="G53" i="1"/>
  <c r="H53" i="1"/>
  <c r="G54" i="1"/>
  <c r="H54" i="1"/>
  <c r="G55" i="1"/>
  <c r="H55" i="1"/>
  <c r="G56" i="1"/>
  <c r="H56" i="1"/>
  <c r="J56" i="1" s="1"/>
  <c r="K56" i="1" s="1"/>
  <c r="G57" i="1"/>
  <c r="H57" i="1"/>
  <c r="G58" i="1"/>
  <c r="H58" i="1"/>
  <c r="G59" i="1"/>
  <c r="H59" i="1"/>
  <c r="G60" i="1"/>
  <c r="H60" i="1"/>
  <c r="G61" i="1"/>
  <c r="H61" i="1"/>
  <c r="G39" i="1"/>
  <c r="H39" i="1"/>
  <c r="G40" i="1"/>
  <c r="H40" i="1"/>
  <c r="J40" i="1" s="1"/>
  <c r="K40" i="1" s="1"/>
  <c r="L65" i="1"/>
  <c r="F62" i="1"/>
  <c r="E62" i="1"/>
  <c r="J53" i="1"/>
  <c r="K53" i="1" s="1"/>
  <c r="J42" i="1"/>
  <c r="K42" i="1" s="1"/>
  <c r="J41" i="1"/>
  <c r="K41" i="1" s="1"/>
  <c r="H38" i="1"/>
  <c r="G38" i="1"/>
  <c r="J14" i="1"/>
  <c r="K14" i="1" s="1"/>
  <c r="H6" i="1"/>
  <c r="H8" i="1"/>
  <c r="H9" i="1"/>
  <c r="H10" i="1"/>
  <c r="H11" i="1"/>
  <c r="H12" i="1"/>
  <c r="J17" i="1"/>
  <c r="K17" i="1" s="1"/>
  <c r="H18" i="1"/>
  <c r="H19" i="1"/>
  <c r="J20" i="1"/>
  <c r="K20" i="1" s="1"/>
  <c r="J21" i="1"/>
  <c r="K21" i="1" s="1"/>
  <c r="J22" i="1"/>
  <c r="K22" i="1" s="1"/>
  <c r="H24" i="1"/>
  <c r="J27" i="1"/>
  <c r="K27" i="1" s="1"/>
  <c r="G6" i="1"/>
  <c r="G8" i="1"/>
  <c r="G9" i="1"/>
  <c r="G10" i="1"/>
  <c r="G11" i="1"/>
  <c r="G12" i="1"/>
  <c r="J15" i="1"/>
  <c r="K15" i="1" s="1"/>
  <c r="G18" i="1"/>
  <c r="G19" i="1"/>
  <c r="J23" i="1"/>
  <c r="K23" i="1" s="1"/>
  <c r="G24" i="1"/>
  <c r="G5" i="1"/>
  <c r="H5" i="1"/>
  <c r="G4" i="1"/>
  <c r="H4" i="1"/>
  <c r="J7" i="1"/>
  <c r="K7" i="1" s="1"/>
  <c r="J16" i="1"/>
  <c r="K16" i="1" s="1"/>
  <c r="J59" i="1" l="1"/>
  <c r="K59" i="1" s="1"/>
  <c r="J57" i="1"/>
  <c r="K57" i="1" s="1"/>
  <c r="J39" i="1"/>
  <c r="K39" i="1" s="1"/>
  <c r="J50" i="1"/>
  <c r="K50" i="1" s="1"/>
  <c r="J4" i="1"/>
  <c r="K4" i="1" s="1"/>
  <c r="J55" i="1"/>
  <c r="K55" i="1" s="1"/>
  <c r="J58" i="1"/>
  <c r="K58" i="1" s="1"/>
  <c r="J52" i="1"/>
  <c r="K52" i="1" s="1"/>
  <c r="J54" i="1"/>
  <c r="K54" i="1" s="1"/>
  <c r="J44" i="1"/>
  <c r="K44" i="1" s="1"/>
  <c r="J61" i="1"/>
  <c r="K61" i="1" s="1"/>
  <c r="J43" i="1"/>
  <c r="K43" i="1" s="1"/>
  <c r="J60" i="1"/>
  <c r="K60" i="1" s="1"/>
  <c r="J19" i="1"/>
  <c r="K19" i="1" s="1"/>
  <c r="J51" i="1"/>
  <c r="K51" i="1" s="1"/>
  <c r="H62" i="1"/>
  <c r="J46" i="1"/>
  <c r="K46" i="1" s="1"/>
  <c r="G62" i="1"/>
  <c r="G65" i="1" s="1"/>
  <c r="L66" i="1" s="1"/>
  <c r="H65" i="1"/>
  <c r="J38" i="1"/>
  <c r="K38" i="1" s="1"/>
  <c r="H29" i="1"/>
  <c r="H32" i="1" s="1"/>
  <c r="G29" i="1"/>
  <c r="G32" i="1" s="1"/>
  <c r="J28" i="1"/>
  <c r="K28" i="1" s="1"/>
  <c r="J11" i="1"/>
  <c r="K11" i="1" s="1"/>
  <c r="J18" i="1"/>
  <c r="K18" i="1" s="1"/>
  <c r="J10" i="1"/>
  <c r="K10" i="1" s="1"/>
  <c r="K5" i="1"/>
  <c r="J13" i="1"/>
  <c r="K13" i="1" s="1"/>
  <c r="J9" i="1"/>
  <c r="K9" i="1" s="1"/>
  <c r="J24" i="1"/>
  <c r="K24" i="1" s="1"/>
  <c r="J12" i="1"/>
  <c r="K12" i="1" s="1"/>
  <c r="J8" i="1"/>
  <c r="K8" i="1" s="1"/>
  <c r="J6" i="1"/>
  <c r="K6" i="1" s="1"/>
  <c r="L33" i="1" l="1"/>
</calcChain>
</file>

<file path=xl/sharedStrings.xml><?xml version="1.0" encoding="utf-8"?>
<sst xmlns="http://schemas.openxmlformats.org/spreadsheetml/2006/main" count="107" uniqueCount="50">
  <si>
    <t>会場設営費</t>
    <rPh sb="0" eb="5">
      <t>カイジョウセツエイヒ</t>
    </rPh>
    <phoneticPr fontId="2"/>
  </si>
  <si>
    <t>会場費</t>
    <rPh sb="0" eb="3">
      <t>カイジョウヒ</t>
    </rPh>
    <phoneticPr fontId="2"/>
  </si>
  <si>
    <t>四日市市民公園</t>
    <rPh sb="0" eb="3">
      <t>ヨッカイチ</t>
    </rPh>
    <rPh sb="3" eb="7">
      <t>シミンコウエン</t>
    </rPh>
    <phoneticPr fontId="2"/>
  </si>
  <si>
    <t>四日市市地場産業振興センター6Fホール</t>
    <rPh sb="0" eb="4">
      <t>ヨッカイチシ</t>
    </rPh>
    <rPh sb="4" eb="8">
      <t>ジバサンギョウ</t>
    </rPh>
    <rPh sb="8" eb="10">
      <t>シンコウ</t>
    </rPh>
    <phoneticPr fontId="2"/>
  </si>
  <si>
    <t>四日市市地場産業振興センター6F展示室</t>
    <rPh sb="0" eb="4">
      <t>ヨッカイチシ</t>
    </rPh>
    <rPh sb="4" eb="8">
      <t>ジバサンギョウ</t>
    </rPh>
    <rPh sb="8" eb="10">
      <t>シンコウ</t>
    </rPh>
    <rPh sb="16" eb="19">
      <t>テンジシツ</t>
    </rPh>
    <phoneticPr fontId="2"/>
  </si>
  <si>
    <t>設営費</t>
    <rPh sb="0" eb="3">
      <t>セツエイヒ</t>
    </rPh>
    <phoneticPr fontId="2"/>
  </si>
  <si>
    <t>10tウイング車</t>
    <rPh sb="7" eb="8">
      <t>シャ</t>
    </rPh>
    <phoneticPr fontId="2"/>
  </si>
  <si>
    <t>冷房使用料6Fホール</t>
    <rPh sb="0" eb="2">
      <t>レイボウ</t>
    </rPh>
    <rPh sb="2" eb="5">
      <t>シヨウリョウ</t>
    </rPh>
    <phoneticPr fontId="2"/>
  </si>
  <si>
    <t>冷房使用料6F展示室</t>
    <rPh sb="0" eb="2">
      <t>レイボウ</t>
    </rPh>
    <rPh sb="2" eb="5">
      <t>シヨウリョウ</t>
    </rPh>
    <rPh sb="7" eb="10">
      <t>テンジシツ</t>
    </rPh>
    <phoneticPr fontId="2"/>
  </si>
  <si>
    <t>展示パネル</t>
    <rPh sb="0" eb="2">
      <t>テンジ</t>
    </rPh>
    <phoneticPr fontId="2"/>
  </si>
  <si>
    <t>ﾌﾟﾛｼﾞｪｸﾀｰ</t>
    <phoneticPr fontId="2"/>
  </si>
  <si>
    <t>長机</t>
    <rPh sb="0" eb="2">
      <t>ナガツクエ</t>
    </rPh>
    <phoneticPr fontId="2"/>
  </si>
  <si>
    <t>レンタル料</t>
    <rPh sb="4" eb="5">
      <t>リョウ</t>
    </rPh>
    <phoneticPr fontId="2"/>
  </si>
  <si>
    <t>一式</t>
    <rPh sb="0" eb="2">
      <t>イッシキ</t>
    </rPh>
    <phoneticPr fontId="2"/>
  </si>
  <si>
    <t>演出費</t>
    <rPh sb="0" eb="3">
      <t>エンシュツヒ</t>
    </rPh>
    <phoneticPr fontId="2"/>
  </si>
  <si>
    <t>企画演出費</t>
    <rPh sb="0" eb="5">
      <t>キカクエンシュツヒ</t>
    </rPh>
    <phoneticPr fontId="2"/>
  </si>
  <si>
    <t>ふわふわこにゅうどうくん</t>
    <phoneticPr fontId="2"/>
  </si>
  <si>
    <t>ばんこの里会館絵付け体験</t>
    <rPh sb="4" eb="5">
      <t>サト</t>
    </rPh>
    <rPh sb="5" eb="7">
      <t>カイカン</t>
    </rPh>
    <rPh sb="7" eb="9">
      <t>エツ</t>
    </rPh>
    <rPh sb="10" eb="12">
      <t>タイケン</t>
    </rPh>
    <phoneticPr fontId="2"/>
  </si>
  <si>
    <t>ボルダリング体験</t>
    <rPh sb="6" eb="8">
      <t>タイケン</t>
    </rPh>
    <phoneticPr fontId="2"/>
  </si>
  <si>
    <t>広報費</t>
    <rPh sb="0" eb="2">
      <t>コウホウ</t>
    </rPh>
    <rPh sb="2" eb="3">
      <t>ヒ</t>
    </rPh>
    <phoneticPr fontId="2"/>
  </si>
  <si>
    <t>作成費</t>
    <rPh sb="0" eb="3">
      <t>サクセイヒ</t>
    </rPh>
    <phoneticPr fontId="2"/>
  </si>
  <si>
    <t>チラシデータ作成</t>
    <rPh sb="6" eb="8">
      <t>サクセイ</t>
    </rPh>
    <phoneticPr fontId="2"/>
  </si>
  <si>
    <t>チラシ印刷</t>
    <rPh sb="3" eb="5">
      <t>インサツ</t>
    </rPh>
    <phoneticPr fontId="2"/>
  </si>
  <si>
    <t>参加記念品費</t>
    <rPh sb="0" eb="5">
      <t>サンカキネンヒン</t>
    </rPh>
    <rPh sb="5" eb="6">
      <t>ヒ</t>
    </rPh>
    <phoneticPr fontId="2"/>
  </si>
  <si>
    <t>参加記念品</t>
    <rPh sb="0" eb="5">
      <t>サンカキネンヒン</t>
    </rPh>
    <phoneticPr fontId="2"/>
  </si>
  <si>
    <t>日永うちわ</t>
    <rPh sb="0" eb="2">
      <t>ヒナガ</t>
    </rPh>
    <phoneticPr fontId="2"/>
  </si>
  <si>
    <t>雑費</t>
    <rPh sb="0" eb="2">
      <t>ザッピ</t>
    </rPh>
    <phoneticPr fontId="2"/>
  </si>
  <si>
    <t>振込手数料</t>
    <rPh sb="0" eb="5">
      <t>フリコミテスウリョウ</t>
    </rPh>
    <phoneticPr fontId="2"/>
  </si>
  <si>
    <t>株式会社稲藤</t>
    <rPh sb="0" eb="4">
      <t>カブシキガイシャ</t>
    </rPh>
    <rPh sb="4" eb="6">
      <t>イナトウ</t>
    </rPh>
    <phoneticPr fontId="2"/>
  </si>
  <si>
    <t>有限会社ナルカワキャリー</t>
    <rPh sb="0" eb="4">
      <t>ユウゲンガイシャ</t>
    </rPh>
    <phoneticPr fontId="2"/>
  </si>
  <si>
    <t>四日市運送株式会社</t>
    <rPh sb="0" eb="3">
      <t>ヨッカイチ</t>
    </rPh>
    <rPh sb="3" eb="5">
      <t>ウンソウ</t>
    </rPh>
    <rPh sb="5" eb="7">
      <t>カブシキ</t>
    </rPh>
    <rPh sb="7" eb="9">
      <t>ガイシャ</t>
    </rPh>
    <phoneticPr fontId="2"/>
  </si>
  <si>
    <t>ダスキンレントオール四日市</t>
    <rPh sb="10" eb="13">
      <t>ヨッカイチ</t>
    </rPh>
    <phoneticPr fontId="2"/>
  </si>
  <si>
    <t>三重県山岳・スポーツクライミング連盟</t>
    <rPh sb="0" eb="3">
      <t>ミエケン</t>
    </rPh>
    <rPh sb="3" eb="5">
      <t>サンガク</t>
    </rPh>
    <rPh sb="16" eb="18">
      <t>レンメイ</t>
    </rPh>
    <phoneticPr fontId="2"/>
  </si>
  <si>
    <t>70周年</t>
    <rPh sb="2" eb="4">
      <t>シュウネン</t>
    </rPh>
    <phoneticPr fontId="2"/>
  </si>
  <si>
    <t>地域</t>
    <rPh sb="0" eb="2">
      <t>チイキ</t>
    </rPh>
    <phoneticPr fontId="2"/>
  </si>
  <si>
    <t>70周年（25％）</t>
    <rPh sb="2" eb="4">
      <t>シュウネン</t>
    </rPh>
    <phoneticPr fontId="2"/>
  </si>
  <si>
    <t>地域（75%）</t>
    <rPh sb="0" eb="2">
      <t>チイキ</t>
    </rPh>
    <phoneticPr fontId="2"/>
  </si>
  <si>
    <t>按分　※使用時間より</t>
    <rPh sb="0" eb="2">
      <t>アンブン</t>
    </rPh>
    <rPh sb="4" eb="8">
      <t>シヨウジカン</t>
    </rPh>
    <phoneticPr fontId="2"/>
  </si>
  <si>
    <t>予備費</t>
    <rPh sb="0" eb="3">
      <t>ヨビヒ</t>
    </rPh>
    <phoneticPr fontId="2"/>
  </si>
  <si>
    <t>科目</t>
    <rPh sb="0" eb="2">
      <t>カモク</t>
    </rPh>
    <phoneticPr fontId="2"/>
  </si>
  <si>
    <t>細目</t>
    <rPh sb="0" eb="2">
      <t>サイモク</t>
    </rPh>
    <phoneticPr fontId="2"/>
  </si>
  <si>
    <t>摘要</t>
    <rPh sb="0" eb="2">
      <t>テキヨウ</t>
    </rPh>
    <phoneticPr fontId="2"/>
  </si>
  <si>
    <t>金額</t>
    <rPh sb="0" eb="2">
      <t>キンガク</t>
    </rPh>
    <phoneticPr fontId="2"/>
  </si>
  <si>
    <t>検算</t>
    <rPh sb="0" eb="2">
      <t>ケンザン</t>
    </rPh>
    <phoneticPr fontId="2"/>
  </si>
  <si>
    <t>判定</t>
    <rPh sb="0" eb="2">
      <t>ハンテイ</t>
    </rPh>
    <phoneticPr fontId="2"/>
  </si>
  <si>
    <t>案①（会場設営費、広報費按分、担当ブース分け）</t>
    <rPh sb="0" eb="2">
      <t>アン1</t>
    </rPh>
    <rPh sb="3" eb="8">
      <t>カイジョウセツエイヒ</t>
    </rPh>
    <rPh sb="9" eb="12">
      <t>コウホウヒ</t>
    </rPh>
    <rPh sb="12" eb="14">
      <t>アンブン</t>
    </rPh>
    <rPh sb="15" eb="17">
      <t>タントウ</t>
    </rPh>
    <rPh sb="20" eb="21">
      <t>ワ</t>
    </rPh>
    <phoneticPr fontId="2"/>
  </si>
  <si>
    <t>案②（完全按分）</t>
    <rPh sb="0" eb="1">
      <t>アン</t>
    </rPh>
    <rPh sb="3" eb="7">
      <t>カンゼンアンブン</t>
    </rPh>
    <phoneticPr fontId="2"/>
  </si>
  <si>
    <t>運送費</t>
    <rPh sb="0" eb="3">
      <t>ウンソウヒ</t>
    </rPh>
    <phoneticPr fontId="2"/>
  </si>
  <si>
    <t>機材運搬費</t>
    <rPh sb="0" eb="5">
      <t>キザイウンパンヒ</t>
    </rPh>
    <phoneticPr fontId="2"/>
  </si>
  <si>
    <t>株式会社アビ・コミュニティ</t>
    <rPh sb="0" eb="4">
      <t>カブシキガイシャ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</si>
</sst>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rgb="FFFF0000"/>
      <name val="游ゴシック"/>
      <family val="2"/>
      <charset val="128"/>
      <scheme val="minor"/>
    </font>
    <font>
      <sz val="11"/>
      <color rgb="FFFF0000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38" fontId="0" fillId="0" borderId="0" xfId="1" applyFont="1">
      <alignment vertical="center"/>
    </xf>
    <xf numFmtId="38" fontId="0" fillId="0" borderId="1" xfId="1" applyFont="1" applyBorder="1" applyAlignment="1">
      <alignment horizontal="center"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0" fontId="0" fillId="0" borderId="0" xfId="0" applyAlignment="1">
      <alignment horizontal="center" vertical="center"/>
    </xf>
    <xf numFmtId="38" fontId="0" fillId="0" borderId="0" xfId="1" applyFont="1" applyBorder="1">
      <alignment vertical="center"/>
    </xf>
    <xf numFmtId="38" fontId="0" fillId="0" borderId="0" xfId="0" applyNumberFormat="1">
      <alignment vertical="center"/>
    </xf>
    <xf numFmtId="0" fontId="3" fillId="0" borderId="0" xfId="0" applyFont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>
      <alignment vertical="center"/>
    </xf>
    <xf numFmtId="38" fontId="4" fillId="0" borderId="1" xfId="1" applyFont="1" applyBorder="1">
      <alignment vertical="center"/>
    </xf>
    <xf numFmtId="38" fontId="4" fillId="0" borderId="0" xfId="1" applyFont="1">
      <alignment vertical="center"/>
    </xf>
    <xf numFmtId="38" fontId="4" fillId="0" borderId="1" xfId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0" borderId="2" xfId="0" applyFont="1" applyBorder="1" applyAlignment="1">
      <alignment horizontal="left" vertical="top"/>
    </xf>
    <xf numFmtId="0" fontId="4" fillId="0" borderId="3" xfId="0" applyFont="1" applyBorder="1" applyAlignment="1">
      <alignment horizontal="left" vertical="top"/>
    </xf>
    <xf numFmtId="0" fontId="4" fillId="0" borderId="4" xfId="0" applyFont="1" applyBorder="1" applyAlignment="1">
      <alignment horizontal="left" vertical="top"/>
    </xf>
    <xf numFmtId="0" fontId="0" fillId="0" borderId="2" xfId="0" applyBorder="1" applyAlignment="1">
      <alignment horizontal="left" vertical="top"/>
    </xf>
    <xf numFmtId="0" fontId="0" fillId="0" borderId="4" xfId="0" applyBorder="1" applyAlignment="1">
      <alignment horizontal="left" vertical="top"/>
    </xf>
    <xf numFmtId="0" fontId="0" fillId="0" borderId="3" xfId="0" applyBorder="1" applyAlignment="1">
      <alignment horizontal="left" vertical="top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1B1B49-3699-455C-BDE1-F1BB32E0DF47}">
  <dimension ref="A1:L66"/>
  <sheetViews>
    <sheetView tabSelected="1" view="pageBreakPreview" zoomScaleNormal="100" zoomScaleSheetLayoutView="100" workbookViewId="0">
      <selection activeCell="N11" sqref="N11"/>
    </sheetView>
  </sheetViews>
  <sheetFormatPr defaultRowHeight="18" x14ac:dyDescent="0.55000000000000004"/>
  <cols>
    <col min="1" max="1" width="13" bestFit="1" customWidth="1"/>
    <col min="2" max="2" width="10.83203125" customWidth="1"/>
    <col min="3" max="3" width="38.25" bestFit="1" customWidth="1"/>
    <col min="5" max="8" width="15.08203125" customWidth="1"/>
    <col min="9" max="9" width="4.58203125" customWidth="1"/>
    <col min="11" max="12" width="9.5" bestFit="1" customWidth="1"/>
  </cols>
  <sheetData>
    <row r="1" spans="1:11" x14ac:dyDescent="0.55000000000000004">
      <c r="A1" s="9" t="s">
        <v>45</v>
      </c>
      <c r="B1" s="9"/>
      <c r="C1" s="9"/>
      <c r="D1" s="9"/>
      <c r="E1" s="9"/>
      <c r="F1" s="9"/>
      <c r="G1" s="9"/>
      <c r="H1" s="9"/>
    </row>
    <row r="2" spans="1:11" x14ac:dyDescent="0.55000000000000004">
      <c r="A2" s="15" t="s">
        <v>39</v>
      </c>
      <c r="B2" s="15" t="s">
        <v>40</v>
      </c>
      <c r="C2" s="15" t="s">
        <v>41</v>
      </c>
      <c r="D2" s="15" t="s">
        <v>42</v>
      </c>
      <c r="E2" s="15" t="s">
        <v>33</v>
      </c>
      <c r="F2" s="15" t="s">
        <v>34</v>
      </c>
      <c r="G2" s="15" t="s">
        <v>37</v>
      </c>
      <c r="H2" s="15"/>
      <c r="I2" s="6"/>
      <c r="J2" s="16" t="s">
        <v>43</v>
      </c>
      <c r="K2" s="16" t="s">
        <v>44</v>
      </c>
    </row>
    <row r="3" spans="1:11" x14ac:dyDescent="0.55000000000000004">
      <c r="A3" s="15"/>
      <c r="B3" s="15"/>
      <c r="C3" s="15"/>
      <c r="D3" s="15"/>
      <c r="E3" s="15"/>
      <c r="F3" s="15"/>
      <c r="G3" s="10" t="s">
        <v>35</v>
      </c>
      <c r="H3" s="10" t="s">
        <v>36</v>
      </c>
      <c r="I3" s="6"/>
      <c r="J3" s="16"/>
      <c r="K3" s="16"/>
    </row>
    <row r="4" spans="1:11" x14ac:dyDescent="0.55000000000000004">
      <c r="A4" s="18" t="s">
        <v>0</v>
      </c>
      <c r="B4" s="18" t="s">
        <v>1</v>
      </c>
      <c r="C4" s="11" t="s">
        <v>2</v>
      </c>
      <c r="D4" s="12">
        <v>0</v>
      </c>
      <c r="E4" s="12">
        <v>0</v>
      </c>
      <c r="F4" s="12">
        <v>0</v>
      </c>
      <c r="G4" s="12">
        <f>+D4*0.25</f>
        <v>0</v>
      </c>
      <c r="H4" s="12">
        <f>+D4*0.75</f>
        <v>0</v>
      </c>
      <c r="I4" s="7"/>
      <c r="J4" s="7">
        <f>SUM(E4:H4)</f>
        <v>0</v>
      </c>
      <c r="K4" s="6" t="str">
        <f>IF(D4=J4,"OK","NG")</f>
        <v>OK</v>
      </c>
    </row>
    <row r="5" spans="1:11" x14ac:dyDescent="0.55000000000000004">
      <c r="A5" s="20"/>
      <c r="B5" s="20"/>
      <c r="C5" s="11" t="s">
        <v>3</v>
      </c>
      <c r="D5" s="12">
        <v>58780</v>
      </c>
      <c r="E5" s="12"/>
      <c r="F5" s="12"/>
      <c r="G5" s="12">
        <f>ROUNDDOWN(D5*0.25,0)</f>
        <v>14695</v>
      </c>
      <c r="H5" s="12">
        <f>ROUNDUP(D5*0.75,0)</f>
        <v>44085</v>
      </c>
      <c r="I5" s="7"/>
      <c r="J5" s="7">
        <f>SUM(E5:H5)</f>
        <v>58780</v>
      </c>
      <c r="K5" s="6" t="str">
        <f>IF(D5=J5,"OK","NG")</f>
        <v>OK</v>
      </c>
    </row>
    <row r="6" spans="1:11" x14ac:dyDescent="0.55000000000000004">
      <c r="A6" s="20"/>
      <c r="B6" s="19"/>
      <c r="C6" s="11" t="s">
        <v>4</v>
      </c>
      <c r="D6" s="12">
        <v>33620</v>
      </c>
      <c r="E6" s="12"/>
      <c r="F6" s="12"/>
      <c r="G6" s="12">
        <f t="shared" ref="G6:G24" si="0">ROUNDDOWN(D6*0.25,0)</f>
        <v>8405</v>
      </c>
      <c r="H6" s="12">
        <f t="shared" ref="H6:H24" si="1">ROUNDUP(D6*0.75,0)</f>
        <v>25215</v>
      </c>
      <c r="I6" s="7"/>
      <c r="J6" s="7">
        <f t="shared" ref="J6:J24" si="2">SUM(E6:H6)</f>
        <v>33620</v>
      </c>
      <c r="K6" s="6" t="str">
        <f t="shared" ref="K6:K26" si="3">IF(D6=J6,"OK","NG")</f>
        <v>OK</v>
      </c>
    </row>
    <row r="7" spans="1:11" x14ac:dyDescent="0.55000000000000004">
      <c r="A7" s="20"/>
      <c r="B7" s="18" t="s">
        <v>5</v>
      </c>
      <c r="C7" s="11" t="s">
        <v>6</v>
      </c>
      <c r="D7" s="12">
        <v>70400</v>
      </c>
      <c r="E7" s="12"/>
      <c r="F7" s="12">
        <v>70400</v>
      </c>
      <c r="G7" s="12"/>
      <c r="H7" s="12"/>
      <c r="I7" s="7"/>
      <c r="J7" s="7">
        <f t="shared" si="2"/>
        <v>70400</v>
      </c>
      <c r="K7" s="6" t="str">
        <f t="shared" si="3"/>
        <v>OK</v>
      </c>
    </row>
    <row r="8" spans="1:11" x14ac:dyDescent="0.55000000000000004">
      <c r="A8" s="20"/>
      <c r="B8" s="20"/>
      <c r="C8" s="11" t="s">
        <v>7</v>
      </c>
      <c r="D8" s="12">
        <v>11750</v>
      </c>
      <c r="E8" s="12"/>
      <c r="F8" s="12"/>
      <c r="G8" s="12">
        <f t="shared" si="0"/>
        <v>2937</v>
      </c>
      <c r="H8" s="12">
        <f t="shared" si="1"/>
        <v>8813</v>
      </c>
      <c r="I8" s="7"/>
      <c r="J8" s="7">
        <f t="shared" si="2"/>
        <v>11750</v>
      </c>
      <c r="K8" s="6" t="str">
        <f t="shared" si="3"/>
        <v>OK</v>
      </c>
    </row>
    <row r="9" spans="1:11" x14ac:dyDescent="0.55000000000000004">
      <c r="A9" s="20"/>
      <c r="B9" s="20"/>
      <c r="C9" s="11" t="s">
        <v>8</v>
      </c>
      <c r="D9" s="12">
        <v>6720</v>
      </c>
      <c r="E9" s="12"/>
      <c r="F9" s="12"/>
      <c r="G9" s="12">
        <f t="shared" si="0"/>
        <v>1680</v>
      </c>
      <c r="H9" s="12">
        <f t="shared" si="1"/>
        <v>5040</v>
      </c>
      <c r="I9" s="7"/>
      <c r="J9" s="7">
        <f t="shared" si="2"/>
        <v>6720</v>
      </c>
      <c r="K9" s="6" t="str">
        <f t="shared" si="3"/>
        <v>OK</v>
      </c>
    </row>
    <row r="10" spans="1:11" x14ac:dyDescent="0.55000000000000004">
      <c r="A10" s="20"/>
      <c r="B10" s="20"/>
      <c r="C10" s="11" t="s">
        <v>9</v>
      </c>
      <c r="D10" s="12">
        <v>2700</v>
      </c>
      <c r="E10" s="12"/>
      <c r="F10" s="12"/>
      <c r="G10" s="12">
        <f t="shared" si="0"/>
        <v>675</v>
      </c>
      <c r="H10" s="12">
        <f t="shared" si="1"/>
        <v>2025</v>
      </c>
      <c r="I10" s="7"/>
      <c r="J10" s="7">
        <f t="shared" si="2"/>
        <v>2700</v>
      </c>
      <c r="K10" s="6" t="str">
        <f t="shared" si="3"/>
        <v>OK</v>
      </c>
    </row>
    <row r="11" spans="1:11" x14ac:dyDescent="0.55000000000000004">
      <c r="A11" s="20"/>
      <c r="B11" s="20"/>
      <c r="C11" s="11" t="s">
        <v>10</v>
      </c>
      <c r="D11" s="12">
        <v>360</v>
      </c>
      <c r="E11" s="12"/>
      <c r="F11" s="12"/>
      <c r="G11" s="12">
        <f t="shared" si="0"/>
        <v>90</v>
      </c>
      <c r="H11" s="12">
        <f t="shared" si="1"/>
        <v>270</v>
      </c>
      <c r="I11" s="7"/>
      <c r="J11" s="7">
        <f t="shared" si="2"/>
        <v>360</v>
      </c>
      <c r="K11" s="6" t="str">
        <f t="shared" si="3"/>
        <v>OK</v>
      </c>
    </row>
    <row r="12" spans="1:11" x14ac:dyDescent="0.55000000000000004">
      <c r="A12" s="20"/>
      <c r="B12" s="19"/>
      <c r="C12" s="11" t="s">
        <v>11</v>
      </c>
      <c r="D12" s="12">
        <v>180</v>
      </c>
      <c r="E12" s="12"/>
      <c r="F12" s="12"/>
      <c r="G12" s="12">
        <f t="shared" si="0"/>
        <v>45</v>
      </c>
      <c r="H12" s="12">
        <f t="shared" si="1"/>
        <v>135</v>
      </c>
      <c r="I12" s="7"/>
      <c r="J12" s="7">
        <f t="shared" si="2"/>
        <v>180</v>
      </c>
      <c r="K12" s="6" t="str">
        <f t="shared" si="3"/>
        <v>OK</v>
      </c>
    </row>
    <row r="13" spans="1:11" x14ac:dyDescent="0.55000000000000004">
      <c r="A13" s="20"/>
      <c r="B13" s="11" t="s">
        <v>12</v>
      </c>
      <c r="C13" s="11" t="s">
        <v>13</v>
      </c>
      <c r="D13" s="12">
        <v>342100</v>
      </c>
      <c r="E13" s="12"/>
      <c r="F13" s="12"/>
      <c r="G13" s="12">
        <f t="shared" ref="G13" si="4">ROUNDDOWN(D13*0.25,0)</f>
        <v>85525</v>
      </c>
      <c r="H13" s="12">
        <f t="shared" ref="H13" si="5">ROUNDUP(D13*0.75,0)</f>
        <v>256575</v>
      </c>
      <c r="I13" s="7"/>
      <c r="J13" s="7">
        <f t="shared" si="2"/>
        <v>342100</v>
      </c>
      <c r="K13" s="6" t="str">
        <f t="shared" si="3"/>
        <v>OK</v>
      </c>
    </row>
    <row r="14" spans="1:11" x14ac:dyDescent="0.55000000000000004">
      <c r="A14" s="19"/>
      <c r="B14" s="11" t="s">
        <v>47</v>
      </c>
      <c r="C14" s="11" t="s">
        <v>48</v>
      </c>
      <c r="D14" s="12">
        <v>27500</v>
      </c>
      <c r="E14" s="12"/>
      <c r="F14" s="12">
        <v>27500</v>
      </c>
      <c r="G14" s="12"/>
      <c r="H14" s="12"/>
      <c r="I14" s="7"/>
      <c r="J14" s="7">
        <f t="shared" si="2"/>
        <v>27500</v>
      </c>
      <c r="K14" s="6" t="str">
        <f t="shared" si="3"/>
        <v>OK</v>
      </c>
    </row>
    <row r="15" spans="1:11" x14ac:dyDescent="0.55000000000000004">
      <c r="A15" s="18" t="s">
        <v>15</v>
      </c>
      <c r="B15" s="18" t="s">
        <v>14</v>
      </c>
      <c r="C15" s="11" t="s">
        <v>16</v>
      </c>
      <c r="D15" s="12">
        <v>187000</v>
      </c>
      <c r="E15" s="12"/>
      <c r="F15" s="12">
        <v>187000</v>
      </c>
      <c r="G15" s="12"/>
      <c r="H15" s="12"/>
      <c r="I15" s="7"/>
      <c r="J15" s="7">
        <f t="shared" si="2"/>
        <v>187000</v>
      </c>
      <c r="K15" s="6" t="str">
        <f t="shared" si="3"/>
        <v>OK</v>
      </c>
    </row>
    <row r="16" spans="1:11" x14ac:dyDescent="0.55000000000000004">
      <c r="A16" s="20"/>
      <c r="B16" s="20"/>
      <c r="C16" s="11" t="s">
        <v>17</v>
      </c>
      <c r="D16" s="12">
        <v>210000</v>
      </c>
      <c r="E16" s="12"/>
      <c r="F16" s="12">
        <v>210000</v>
      </c>
      <c r="G16" s="12"/>
      <c r="H16" s="12"/>
      <c r="I16" s="7"/>
      <c r="J16" s="7">
        <f t="shared" si="2"/>
        <v>210000</v>
      </c>
      <c r="K16" s="6" t="str">
        <f t="shared" si="3"/>
        <v>OK</v>
      </c>
    </row>
    <row r="17" spans="1:12" x14ac:dyDescent="0.55000000000000004">
      <c r="A17" s="19"/>
      <c r="B17" s="19"/>
      <c r="C17" s="11" t="s">
        <v>18</v>
      </c>
      <c r="D17" s="12">
        <v>88000</v>
      </c>
      <c r="E17" s="12">
        <v>88000</v>
      </c>
      <c r="F17" s="12"/>
      <c r="G17" s="12"/>
      <c r="H17" s="12"/>
      <c r="I17" s="7"/>
      <c r="J17" s="7">
        <f t="shared" si="2"/>
        <v>88000</v>
      </c>
      <c r="K17" s="6" t="str">
        <f t="shared" si="3"/>
        <v>OK</v>
      </c>
    </row>
    <row r="18" spans="1:12" x14ac:dyDescent="0.55000000000000004">
      <c r="A18" s="18" t="s">
        <v>19</v>
      </c>
      <c r="B18" s="18" t="s">
        <v>20</v>
      </c>
      <c r="C18" s="11" t="s">
        <v>21</v>
      </c>
      <c r="D18" s="12">
        <v>66000</v>
      </c>
      <c r="E18" s="12"/>
      <c r="F18" s="12"/>
      <c r="G18" s="12">
        <f t="shared" si="0"/>
        <v>16500</v>
      </c>
      <c r="H18" s="12">
        <f t="shared" si="1"/>
        <v>49500</v>
      </c>
      <c r="I18" s="7"/>
      <c r="J18" s="7">
        <f t="shared" si="2"/>
        <v>66000</v>
      </c>
      <c r="K18" s="6" t="str">
        <f t="shared" si="3"/>
        <v>OK</v>
      </c>
    </row>
    <row r="19" spans="1:12" x14ac:dyDescent="0.55000000000000004">
      <c r="A19" s="19"/>
      <c r="B19" s="19"/>
      <c r="C19" s="11" t="s">
        <v>22</v>
      </c>
      <c r="D19" s="12">
        <v>88000</v>
      </c>
      <c r="E19" s="12"/>
      <c r="F19" s="12"/>
      <c r="G19" s="12">
        <f t="shared" si="0"/>
        <v>22000</v>
      </c>
      <c r="H19" s="12">
        <f t="shared" si="1"/>
        <v>66000</v>
      </c>
      <c r="I19" s="7"/>
      <c r="J19" s="7">
        <f t="shared" si="2"/>
        <v>88000</v>
      </c>
      <c r="K19" s="6" t="str">
        <f t="shared" si="3"/>
        <v>OK</v>
      </c>
    </row>
    <row r="20" spans="1:12" x14ac:dyDescent="0.55000000000000004">
      <c r="A20" s="11" t="s">
        <v>23</v>
      </c>
      <c r="B20" s="11" t="s">
        <v>24</v>
      </c>
      <c r="C20" s="11" t="s">
        <v>25</v>
      </c>
      <c r="D20" s="12">
        <v>70000</v>
      </c>
      <c r="E20" s="12"/>
      <c r="F20" s="12">
        <v>70000</v>
      </c>
      <c r="G20" s="12"/>
      <c r="H20" s="12"/>
      <c r="I20" s="7"/>
      <c r="J20" s="7">
        <f t="shared" si="2"/>
        <v>70000</v>
      </c>
      <c r="K20" s="6" t="str">
        <f t="shared" si="3"/>
        <v>OK</v>
      </c>
    </row>
    <row r="21" spans="1:12" x14ac:dyDescent="0.55000000000000004">
      <c r="A21" s="18" t="s">
        <v>26</v>
      </c>
      <c r="B21" s="18" t="s">
        <v>27</v>
      </c>
      <c r="C21" s="11" t="s">
        <v>28</v>
      </c>
      <c r="D21" s="12">
        <v>440</v>
      </c>
      <c r="E21" s="12"/>
      <c r="F21" s="12">
        <v>440</v>
      </c>
      <c r="G21" s="12"/>
      <c r="H21" s="12"/>
      <c r="I21" s="7"/>
      <c r="J21" s="7">
        <f t="shared" si="2"/>
        <v>440</v>
      </c>
      <c r="K21" s="6" t="str">
        <f t="shared" si="3"/>
        <v>OK</v>
      </c>
    </row>
    <row r="22" spans="1:12" x14ac:dyDescent="0.55000000000000004">
      <c r="A22" s="20"/>
      <c r="B22" s="20"/>
      <c r="C22" s="11" t="s">
        <v>29</v>
      </c>
      <c r="D22" s="12">
        <v>770</v>
      </c>
      <c r="E22" s="12"/>
      <c r="F22" s="12">
        <v>770</v>
      </c>
      <c r="G22" s="12"/>
      <c r="H22" s="12"/>
      <c r="I22" s="7"/>
      <c r="J22" s="7">
        <f t="shared" si="2"/>
        <v>770</v>
      </c>
      <c r="K22" s="6" t="str">
        <f t="shared" si="3"/>
        <v>OK</v>
      </c>
    </row>
    <row r="23" spans="1:12" x14ac:dyDescent="0.55000000000000004">
      <c r="A23" s="20"/>
      <c r="B23" s="20"/>
      <c r="C23" s="11" t="s">
        <v>30</v>
      </c>
      <c r="D23" s="12">
        <v>770</v>
      </c>
      <c r="E23" s="12"/>
      <c r="F23" s="12">
        <v>770</v>
      </c>
      <c r="G23" s="12"/>
      <c r="H23" s="12"/>
      <c r="I23" s="7"/>
      <c r="J23" s="7">
        <f t="shared" si="2"/>
        <v>770</v>
      </c>
      <c r="K23" s="6" t="str">
        <f t="shared" si="3"/>
        <v>OK</v>
      </c>
    </row>
    <row r="24" spans="1:12" x14ac:dyDescent="0.55000000000000004">
      <c r="A24" s="20"/>
      <c r="B24" s="20"/>
      <c r="C24" s="11" t="s">
        <v>31</v>
      </c>
      <c r="D24" s="12">
        <v>770</v>
      </c>
      <c r="E24" s="12"/>
      <c r="F24" s="12"/>
      <c r="G24" s="12">
        <f t="shared" si="0"/>
        <v>192</v>
      </c>
      <c r="H24" s="12">
        <f t="shared" si="1"/>
        <v>578</v>
      </c>
      <c r="I24" s="7"/>
      <c r="J24" s="7">
        <f t="shared" si="2"/>
        <v>770</v>
      </c>
      <c r="K24" s="6" t="str">
        <f t="shared" si="3"/>
        <v>OK</v>
      </c>
    </row>
    <row r="25" spans="1:12" x14ac:dyDescent="0.55000000000000004">
      <c r="A25" s="20"/>
      <c r="B25" s="20"/>
      <c r="C25" s="11" t="s">
        <v>32</v>
      </c>
      <c r="D25" s="12">
        <v>770</v>
      </c>
      <c r="E25" s="12">
        <v>770</v>
      </c>
      <c r="F25" s="12"/>
      <c r="G25" s="12"/>
      <c r="H25" s="12"/>
      <c r="I25" s="7"/>
      <c r="J25" s="7">
        <f t="shared" ref="J25" si="6">SUM(E25:H25)</f>
        <v>770</v>
      </c>
      <c r="K25" s="6" t="str">
        <f t="shared" ref="K25" si="7">IF(D25=J25,"OK","NG")</f>
        <v>OK</v>
      </c>
    </row>
    <row r="26" spans="1:12" x14ac:dyDescent="0.55000000000000004">
      <c r="A26" s="19"/>
      <c r="B26" s="19"/>
      <c r="C26" s="11" t="s">
        <v>49</v>
      </c>
      <c r="D26" s="12">
        <v>440</v>
      </c>
      <c r="E26" s="12"/>
      <c r="F26" s="12">
        <v>440</v>
      </c>
      <c r="G26" s="12"/>
      <c r="H26" s="12"/>
      <c r="I26" s="7"/>
      <c r="J26" s="7">
        <f>SUM(E26:H26)</f>
        <v>440</v>
      </c>
      <c r="K26" s="6" t="str">
        <f t="shared" si="3"/>
        <v>OK</v>
      </c>
    </row>
    <row r="27" spans="1:12" x14ac:dyDescent="0.55000000000000004">
      <c r="A27" s="18" t="s">
        <v>38</v>
      </c>
      <c r="B27" s="18" t="s">
        <v>38</v>
      </c>
      <c r="C27" s="11" t="s">
        <v>33</v>
      </c>
      <c r="D27" s="12">
        <v>8487</v>
      </c>
      <c r="E27" s="12">
        <v>8487</v>
      </c>
      <c r="F27" s="12"/>
      <c r="G27" s="12"/>
      <c r="H27" s="12"/>
      <c r="I27" s="7"/>
      <c r="J27" s="7">
        <f t="shared" ref="J27:J28" si="8">SUM(E27:H27)</f>
        <v>8487</v>
      </c>
      <c r="K27" s="6" t="str">
        <f t="shared" ref="K27:K28" si="9">IF(D27=J27,"OK","NG")</f>
        <v>OK</v>
      </c>
    </row>
    <row r="28" spans="1:12" x14ac:dyDescent="0.55000000000000004">
      <c r="A28" s="19"/>
      <c r="B28" s="19"/>
      <c r="C28" s="11" t="s">
        <v>34</v>
      </c>
      <c r="D28" s="12">
        <v>44445</v>
      </c>
      <c r="E28" s="12"/>
      <c r="F28" s="12">
        <v>44445</v>
      </c>
      <c r="G28" s="12"/>
      <c r="H28" s="12"/>
      <c r="I28" s="7"/>
      <c r="J28" s="7">
        <f t="shared" si="8"/>
        <v>44445</v>
      </c>
      <c r="K28" s="6" t="str">
        <f t="shared" si="9"/>
        <v>OK</v>
      </c>
    </row>
    <row r="29" spans="1:12" x14ac:dyDescent="0.55000000000000004">
      <c r="A29" s="11"/>
      <c r="B29" s="11"/>
      <c r="C29" s="11"/>
      <c r="D29" s="12"/>
      <c r="E29" s="12">
        <f>SUM(E4:E28)</f>
        <v>97257</v>
      </c>
      <c r="F29" s="12">
        <f>SUM(F4:F28)</f>
        <v>611765</v>
      </c>
      <c r="G29" s="12">
        <f>SUM(G4:G28)</f>
        <v>152744</v>
      </c>
      <c r="H29" s="12">
        <f>SUM(H4:H28)</f>
        <v>458236</v>
      </c>
      <c r="I29" s="7"/>
      <c r="J29" s="7"/>
    </row>
    <row r="30" spans="1:12" x14ac:dyDescent="0.55000000000000004">
      <c r="A30" s="9"/>
      <c r="B30" s="9"/>
      <c r="C30" s="9"/>
      <c r="D30" s="13"/>
      <c r="E30" s="13"/>
      <c r="F30" s="13"/>
      <c r="G30" s="13"/>
      <c r="H30" s="13"/>
      <c r="I30" s="2"/>
      <c r="J30" s="2"/>
    </row>
    <row r="31" spans="1:12" x14ac:dyDescent="0.55000000000000004">
      <c r="A31" s="9"/>
      <c r="B31" s="9"/>
      <c r="C31" s="9"/>
      <c r="D31" s="13"/>
      <c r="E31" s="9"/>
      <c r="F31" s="9"/>
      <c r="G31" s="14" t="s">
        <v>33</v>
      </c>
      <c r="H31" s="14" t="s">
        <v>34</v>
      </c>
      <c r="I31" s="2"/>
      <c r="J31" s="2"/>
    </row>
    <row r="32" spans="1:12" x14ac:dyDescent="0.55000000000000004">
      <c r="A32" s="9"/>
      <c r="B32" s="9"/>
      <c r="C32" s="9"/>
      <c r="D32" s="13"/>
      <c r="E32" s="9"/>
      <c r="F32" s="9"/>
      <c r="G32" s="14">
        <f>+E29+G29</f>
        <v>250001</v>
      </c>
      <c r="H32" s="14">
        <f>+F29+H29</f>
        <v>1070001</v>
      </c>
      <c r="I32" s="2"/>
      <c r="J32" s="2">
        <v>295001</v>
      </c>
      <c r="K32" s="2">
        <v>1062001</v>
      </c>
      <c r="L32" s="8">
        <f>SUM(J32:K32)</f>
        <v>1357002</v>
      </c>
    </row>
    <row r="33" spans="1:12" x14ac:dyDescent="0.55000000000000004">
      <c r="L33" s="8">
        <f>SUM(G32:H32)</f>
        <v>1320002</v>
      </c>
    </row>
    <row r="35" spans="1:12" x14ac:dyDescent="0.55000000000000004">
      <c r="A35" t="s">
        <v>46</v>
      </c>
    </row>
    <row r="36" spans="1:12" x14ac:dyDescent="0.55000000000000004">
      <c r="A36" s="17" t="s">
        <v>39</v>
      </c>
      <c r="B36" s="17" t="s">
        <v>40</v>
      </c>
      <c r="C36" s="17" t="s">
        <v>41</v>
      </c>
      <c r="D36" s="17" t="s">
        <v>42</v>
      </c>
      <c r="E36" s="17" t="s">
        <v>33</v>
      </c>
      <c r="F36" s="17" t="s">
        <v>34</v>
      </c>
      <c r="G36" s="17" t="s">
        <v>37</v>
      </c>
      <c r="H36" s="17"/>
      <c r="I36" s="6"/>
      <c r="J36" s="16" t="s">
        <v>43</v>
      </c>
      <c r="K36" s="16" t="s">
        <v>44</v>
      </c>
    </row>
    <row r="37" spans="1:12" x14ac:dyDescent="0.55000000000000004">
      <c r="A37" s="17"/>
      <c r="B37" s="17"/>
      <c r="C37" s="17"/>
      <c r="D37" s="17"/>
      <c r="E37" s="17"/>
      <c r="F37" s="17"/>
      <c r="G37" s="1" t="s">
        <v>35</v>
      </c>
      <c r="H37" s="1" t="s">
        <v>36</v>
      </c>
      <c r="I37" s="6"/>
      <c r="J37" s="16"/>
      <c r="K37" s="16"/>
    </row>
    <row r="38" spans="1:12" x14ac:dyDescent="0.55000000000000004">
      <c r="A38" s="21" t="s">
        <v>0</v>
      </c>
      <c r="B38" s="21" t="s">
        <v>1</v>
      </c>
      <c r="C38" s="4" t="s">
        <v>2</v>
      </c>
      <c r="D38" s="5">
        <v>0</v>
      </c>
      <c r="E38" s="5"/>
      <c r="F38" s="5"/>
      <c r="G38" s="5">
        <f>+D38*0.25</f>
        <v>0</v>
      </c>
      <c r="H38" s="5">
        <f>+D38*0.75</f>
        <v>0</v>
      </c>
      <c r="I38" s="7"/>
      <c r="J38" s="7">
        <f>SUM(E38:H38)</f>
        <v>0</v>
      </c>
      <c r="K38" s="6" t="str">
        <f>IF(D38=J38,"OK","NG")</f>
        <v>OK</v>
      </c>
    </row>
    <row r="39" spans="1:12" x14ac:dyDescent="0.55000000000000004">
      <c r="A39" s="22"/>
      <c r="B39" s="22"/>
      <c r="C39" s="4" t="s">
        <v>3</v>
      </c>
      <c r="D39" s="5">
        <v>58780</v>
      </c>
      <c r="E39" s="5"/>
      <c r="F39" s="5"/>
      <c r="G39" s="5">
        <f t="shared" ref="G39:G41" si="10">+D39*0.25</f>
        <v>14695</v>
      </c>
      <c r="H39" s="5">
        <f t="shared" ref="H39:H41" si="11">+D39*0.75</f>
        <v>44085</v>
      </c>
      <c r="I39" s="7"/>
      <c r="J39" s="7">
        <f>SUM(E39:H39)</f>
        <v>58780</v>
      </c>
      <c r="K39" s="6" t="str">
        <f>IF(D39=J39,"OK","NG")</f>
        <v>OK</v>
      </c>
    </row>
    <row r="40" spans="1:12" x14ac:dyDescent="0.55000000000000004">
      <c r="A40" s="22"/>
      <c r="B40" s="23"/>
      <c r="C40" s="4" t="s">
        <v>4</v>
      </c>
      <c r="D40" s="5">
        <v>33620</v>
      </c>
      <c r="E40" s="5"/>
      <c r="F40" s="5"/>
      <c r="G40" s="5">
        <f t="shared" si="10"/>
        <v>8405</v>
      </c>
      <c r="H40" s="5">
        <f t="shared" si="11"/>
        <v>25215</v>
      </c>
      <c r="I40" s="7"/>
      <c r="J40" s="7">
        <f t="shared" ref="J40:J61" si="12">SUM(E40:H40)</f>
        <v>33620</v>
      </c>
      <c r="K40" s="6" t="str">
        <f t="shared" ref="K40:K61" si="13">IF(D40=J40,"OK","NG")</f>
        <v>OK</v>
      </c>
    </row>
    <row r="41" spans="1:12" x14ac:dyDescent="0.55000000000000004">
      <c r="A41" s="22"/>
      <c r="B41" s="21" t="s">
        <v>5</v>
      </c>
      <c r="C41" s="4" t="s">
        <v>6</v>
      </c>
      <c r="D41" s="5">
        <v>70400</v>
      </c>
      <c r="E41" s="5"/>
      <c r="F41" s="5"/>
      <c r="G41" s="5">
        <f t="shared" si="10"/>
        <v>17600</v>
      </c>
      <c r="H41" s="5">
        <f t="shared" si="11"/>
        <v>52800</v>
      </c>
      <c r="I41" s="7"/>
      <c r="J41" s="7">
        <f t="shared" si="12"/>
        <v>70400</v>
      </c>
      <c r="K41" s="6" t="str">
        <f t="shared" si="13"/>
        <v>OK</v>
      </c>
    </row>
    <row r="42" spans="1:12" x14ac:dyDescent="0.55000000000000004">
      <c r="A42" s="22"/>
      <c r="B42" s="22"/>
      <c r="C42" s="4" t="s">
        <v>7</v>
      </c>
      <c r="D42" s="5">
        <v>11750</v>
      </c>
      <c r="E42" s="5"/>
      <c r="F42" s="5"/>
      <c r="G42" s="5">
        <f t="shared" ref="G42:G61" si="14">+D42*0.25</f>
        <v>2937.5</v>
      </c>
      <c r="H42" s="5">
        <f t="shared" ref="H42:H61" si="15">+D42*0.75</f>
        <v>8812.5</v>
      </c>
      <c r="I42" s="7"/>
      <c r="J42" s="7">
        <f t="shared" si="12"/>
        <v>11750</v>
      </c>
      <c r="K42" s="6" t="str">
        <f t="shared" si="13"/>
        <v>OK</v>
      </c>
    </row>
    <row r="43" spans="1:12" x14ac:dyDescent="0.55000000000000004">
      <c r="A43" s="22"/>
      <c r="B43" s="22"/>
      <c r="C43" s="4" t="s">
        <v>8</v>
      </c>
      <c r="D43" s="5">
        <v>6720</v>
      </c>
      <c r="E43" s="5"/>
      <c r="F43" s="5"/>
      <c r="G43" s="5">
        <f t="shared" si="14"/>
        <v>1680</v>
      </c>
      <c r="H43" s="5">
        <f t="shared" si="15"/>
        <v>5040</v>
      </c>
      <c r="I43" s="7"/>
      <c r="J43" s="7">
        <f t="shared" si="12"/>
        <v>6720</v>
      </c>
      <c r="K43" s="6" t="str">
        <f t="shared" si="13"/>
        <v>OK</v>
      </c>
    </row>
    <row r="44" spans="1:12" x14ac:dyDescent="0.55000000000000004">
      <c r="A44" s="22"/>
      <c r="B44" s="22"/>
      <c r="C44" s="4" t="s">
        <v>9</v>
      </c>
      <c r="D44" s="5">
        <v>2700</v>
      </c>
      <c r="E44" s="5"/>
      <c r="F44" s="5"/>
      <c r="G44" s="5">
        <f t="shared" si="14"/>
        <v>675</v>
      </c>
      <c r="H44" s="5">
        <f t="shared" si="15"/>
        <v>2025</v>
      </c>
      <c r="I44" s="7"/>
      <c r="J44" s="7">
        <f t="shared" si="12"/>
        <v>2700</v>
      </c>
      <c r="K44" s="6" t="str">
        <f t="shared" si="13"/>
        <v>OK</v>
      </c>
    </row>
    <row r="45" spans="1:12" x14ac:dyDescent="0.55000000000000004">
      <c r="A45" s="22"/>
      <c r="B45" s="22"/>
      <c r="C45" s="4" t="s">
        <v>10</v>
      </c>
      <c r="D45" s="5">
        <v>360</v>
      </c>
      <c r="E45" s="5"/>
      <c r="F45" s="5"/>
      <c r="G45" s="5">
        <f t="shared" si="14"/>
        <v>90</v>
      </c>
      <c r="H45" s="5">
        <f t="shared" si="15"/>
        <v>270</v>
      </c>
      <c r="I45" s="7"/>
      <c r="J45" s="7">
        <f t="shared" si="12"/>
        <v>360</v>
      </c>
      <c r="K45" s="6" t="str">
        <f t="shared" si="13"/>
        <v>OK</v>
      </c>
    </row>
    <row r="46" spans="1:12" x14ac:dyDescent="0.55000000000000004">
      <c r="A46" s="22"/>
      <c r="B46" s="23"/>
      <c r="C46" s="4" t="s">
        <v>11</v>
      </c>
      <c r="D46" s="5">
        <v>180</v>
      </c>
      <c r="E46" s="5"/>
      <c r="F46" s="5"/>
      <c r="G46" s="5">
        <f t="shared" si="14"/>
        <v>45</v>
      </c>
      <c r="H46" s="5">
        <f t="shared" si="15"/>
        <v>135</v>
      </c>
      <c r="I46" s="7"/>
      <c r="J46" s="7">
        <f t="shared" si="12"/>
        <v>180</v>
      </c>
      <c r="K46" s="6" t="str">
        <f t="shared" si="13"/>
        <v>OK</v>
      </c>
    </row>
    <row r="47" spans="1:12" x14ac:dyDescent="0.55000000000000004">
      <c r="A47" s="22"/>
      <c r="B47" s="4" t="s">
        <v>12</v>
      </c>
      <c r="C47" s="4" t="s">
        <v>13</v>
      </c>
      <c r="D47" s="5">
        <v>342100</v>
      </c>
      <c r="E47" s="5"/>
      <c r="F47" s="5"/>
      <c r="G47" s="5">
        <f t="shared" si="14"/>
        <v>85525</v>
      </c>
      <c r="H47" s="5">
        <f t="shared" si="15"/>
        <v>256575</v>
      </c>
      <c r="I47" s="7"/>
      <c r="J47" s="7">
        <f t="shared" si="12"/>
        <v>342100</v>
      </c>
      <c r="K47" s="6" t="str">
        <f t="shared" si="13"/>
        <v>OK</v>
      </c>
    </row>
    <row r="48" spans="1:12" x14ac:dyDescent="0.55000000000000004">
      <c r="A48" s="23"/>
      <c r="B48" s="4" t="s">
        <v>47</v>
      </c>
      <c r="C48" s="4" t="s">
        <v>48</v>
      </c>
      <c r="D48" s="5">
        <v>27500</v>
      </c>
      <c r="E48" s="5"/>
      <c r="F48" s="5"/>
      <c r="G48" s="5">
        <f t="shared" si="14"/>
        <v>6875</v>
      </c>
      <c r="H48" s="5">
        <f t="shared" si="15"/>
        <v>20625</v>
      </c>
      <c r="I48" s="7"/>
      <c r="J48" s="7">
        <f t="shared" si="12"/>
        <v>27500</v>
      </c>
      <c r="K48" s="6" t="str">
        <f t="shared" si="13"/>
        <v>OK</v>
      </c>
    </row>
    <row r="49" spans="1:11" x14ac:dyDescent="0.55000000000000004">
      <c r="A49" s="21" t="s">
        <v>15</v>
      </c>
      <c r="B49" s="21" t="s">
        <v>14</v>
      </c>
      <c r="C49" s="4" t="s">
        <v>16</v>
      </c>
      <c r="D49" s="5">
        <v>187000</v>
      </c>
      <c r="E49" s="5"/>
      <c r="F49" s="5"/>
      <c r="G49" s="5">
        <f t="shared" si="14"/>
        <v>46750</v>
      </c>
      <c r="H49" s="5">
        <f t="shared" si="15"/>
        <v>140250</v>
      </c>
      <c r="I49" s="7"/>
      <c r="J49" s="7">
        <f t="shared" si="12"/>
        <v>187000</v>
      </c>
      <c r="K49" s="6" t="str">
        <f t="shared" si="13"/>
        <v>OK</v>
      </c>
    </row>
    <row r="50" spans="1:11" x14ac:dyDescent="0.55000000000000004">
      <c r="A50" s="22"/>
      <c r="B50" s="22"/>
      <c r="C50" s="4" t="s">
        <v>17</v>
      </c>
      <c r="D50" s="5">
        <v>246000</v>
      </c>
      <c r="E50" s="5"/>
      <c r="F50" s="5"/>
      <c r="G50" s="5">
        <f t="shared" si="14"/>
        <v>61500</v>
      </c>
      <c r="H50" s="5">
        <f t="shared" si="15"/>
        <v>184500</v>
      </c>
      <c r="I50" s="7"/>
      <c r="J50" s="7">
        <f t="shared" si="12"/>
        <v>246000</v>
      </c>
      <c r="K50" s="6" t="str">
        <f t="shared" si="13"/>
        <v>OK</v>
      </c>
    </row>
    <row r="51" spans="1:11" x14ac:dyDescent="0.55000000000000004">
      <c r="A51" s="23"/>
      <c r="B51" s="23"/>
      <c r="C51" s="4" t="s">
        <v>18</v>
      </c>
      <c r="D51" s="5">
        <v>88000</v>
      </c>
      <c r="E51" s="5"/>
      <c r="F51" s="5"/>
      <c r="G51" s="5">
        <f t="shared" si="14"/>
        <v>22000</v>
      </c>
      <c r="H51" s="5">
        <f t="shared" si="15"/>
        <v>66000</v>
      </c>
      <c r="I51" s="7"/>
      <c r="J51" s="7">
        <f t="shared" si="12"/>
        <v>88000</v>
      </c>
      <c r="K51" s="6" t="str">
        <f t="shared" si="13"/>
        <v>OK</v>
      </c>
    </row>
    <row r="52" spans="1:11" x14ac:dyDescent="0.55000000000000004">
      <c r="A52" s="21" t="s">
        <v>19</v>
      </c>
      <c r="B52" s="21" t="s">
        <v>20</v>
      </c>
      <c r="C52" s="4" t="s">
        <v>21</v>
      </c>
      <c r="D52" s="5">
        <v>66000</v>
      </c>
      <c r="E52" s="5"/>
      <c r="F52" s="5"/>
      <c r="G52" s="5">
        <f t="shared" si="14"/>
        <v>16500</v>
      </c>
      <c r="H52" s="5">
        <f t="shared" si="15"/>
        <v>49500</v>
      </c>
      <c r="I52" s="7"/>
      <c r="J52" s="7">
        <f t="shared" si="12"/>
        <v>66000</v>
      </c>
      <c r="K52" s="6" t="str">
        <f t="shared" si="13"/>
        <v>OK</v>
      </c>
    </row>
    <row r="53" spans="1:11" x14ac:dyDescent="0.55000000000000004">
      <c r="A53" s="23"/>
      <c r="B53" s="23"/>
      <c r="C53" s="4" t="s">
        <v>22</v>
      </c>
      <c r="D53" s="5">
        <v>88000</v>
      </c>
      <c r="E53" s="5"/>
      <c r="F53" s="5"/>
      <c r="G53" s="5">
        <f t="shared" si="14"/>
        <v>22000</v>
      </c>
      <c r="H53" s="5">
        <f t="shared" si="15"/>
        <v>66000</v>
      </c>
      <c r="I53" s="7"/>
      <c r="J53" s="7">
        <f t="shared" si="12"/>
        <v>88000</v>
      </c>
      <c r="K53" s="6" t="str">
        <f t="shared" si="13"/>
        <v>OK</v>
      </c>
    </row>
    <row r="54" spans="1:11" x14ac:dyDescent="0.55000000000000004">
      <c r="A54" s="4" t="s">
        <v>23</v>
      </c>
      <c r="B54" s="4" t="s">
        <v>24</v>
      </c>
      <c r="C54" s="4" t="s">
        <v>25</v>
      </c>
      <c r="D54" s="5">
        <v>70000</v>
      </c>
      <c r="E54" s="5"/>
      <c r="F54" s="5"/>
      <c r="G54" s="5">
        <f t="shared" si="14"/>
        <v>17500</v>
      </c>
      <c r="H54" s="5">
        <f t="shared" si="15"/>
        <v>52500</v>
      </c>
      <c r="I54" s="7"/>
      <c r="J54" s="7">
        <f t="shared" si="12"/>
        <v>70000</v>
      </c>
      <c r="K54" s="6" t="str">
        <f t="shared" si="13"/>
        <v>OK</v>
      </c>
    </row>
    <row r="55" spans="1:11" x14ac:dyDescent="0.55000000000000004">
      <c r="A55" s="21" t="s">
        <v>26</v>
      </c>
      <c r="B55" s="21" t="s">
        <v>27</v>
      </c>
      <c r="C55" s="4" t="s">
        <v>28</v>
      </c>
      <c r="D55" s="5">
        <v>440</v>
      </c>
      <c r="E55" s="5"/>
      <c r="F55" s="5"/>
      <c r="G55" s="5">
        <f t="shared" si="14"/>
        <v>110</v>
      </c>
      <c r="H55" s="5">
        <f t="shared" si="15"/>
        <v>330</v>
      </c>
      <c r="I55" s="7"/>
      <c r="J55" s="7">
        <f t="shared" si="12"/>
        <v>440</v>
      </c>
      <c r="K55" s="6" t="str">
        <f t="shared" si="13"/>
        <v>OK</v>
      </c>
    </row>
    <row r="56" spans="1:11" x14ac:dyDescent="0.55000000000000004">
      <c r="A56" s="22"/>
      <c r="B56" s="22"/>
      <c r="C56" s="4" t="s">
        <v>29</v>
      </c>
      <c r="D56" s="5">
        <v>770</v>
      </c>
      <c r="E56" s="5"/>
      <c r="F56" s="5"/>
      <c r="G56" s="5">
        <f t="shared" si="14"/>
        <v>192.5</v>
      </c>
      <c r="H56" s="5">
        <f t="shared" si="15"/>
        <v>577.5</v>
      </c>
      <c r="I56" s="7"/>
      <c r="J56" s="7">
        <f t="shared" si="12"/>
        <v>770</v>
      </c>
      <c r="K56" s="6" t="str">
        <f t="shared" si="13"/>
        <v>OK</v>
      </c>
    </row>
    <row r="57" spans="1:11" x14ac:dyDescent="0.55000000000000004">
      <c r="A57" s="22"/>
      <c r="B57" s="22"/>
      <c r="C57" s="4" t="s">
        <v>30</v>
      </c>
      <c r="D57" s="5">
        <v>770</v>
      </c>
      <c r="E57" s="5"/>
      <c r="F57" s="5"/>
      <c r="G57" s="5">
        <f t="shared" si="14"/>
        <v>192.5</v>
      </c>
      <c r="H57" s="5">
        <f t="shared" si="15"/>
        <v>577.5</v>
      </c>
      <c r="I57" s="7"/>
      <c r="J57" s="7">
        <f t="shared" si="12"/>
        <v>770</v>
      </c>
      <c r="K57" s="6" t="str">
        <f t="shared" si="13"/>
        <v>OK</v>
      </c>
    </row>
    <row r="58" spans="1:11" x14ac:dyDescent="0.55000000000000004">
      <c r="A58" s="22"/>
      <c r="B58" s="22"/>
      <c r="C58" s="4" t="s">
        <v>31</v>
      </c>
      <c r="D58" s="5">
        <v>770</v>
      </c>
      <c r="E58" s="5"/>
      <c r="F58" s="5"/>
      <c r="G58" s="5">
        <f t="shared" si="14"/>
        <v>192.5</v>
      </c>
      <c r="H58" s="5">
        <f t="shared" si="15"/>
        <v>577.5</v>
      </c>
      <c r="I58" s="7"/>
      <c r="J58" s="7">
        <f t="shared" si="12"/>
        <v>770</v>
      </c>
      <c r="K58" s="6" t="str">
        <f t="shared" si="13"/>
        <v>OK</v>
      </c>
    </row>
    <row r="59" spans="1:11" x14ac:dyDescent="0.55000000000000004">
      <c r="A59" s="23"/>
      <c r="B59" s="23"/>
      <c r="C59" s="4" t="s">
        <v>32</v>
      </c>
      <c r="D59" s="5">
        <v>770</v>
      </c>
      <c r="E59" s="5"/>
      <c r="F59" s="5"/>
      <c r="G59" s="5">
        <f t="shared" si="14"/>
        <v>192.5</v>
      </c>
      <c r="H59" s="5">
        <f t="shared" si="15"/>
        <v>577.5</v>
      </c>
      <c r="I59" s="7"/>
      <c r="J59" s="7">
        <f t="shared" si="12"/>
        <v>770</v>
      </c>
      <c r="K59" s="6" t="str">
        <f t="shared" si="13"/>
        <v>OK</v>
      </c>
    </row>
    <row r="60" spans="1:11" x14ac:dyDescent="0.55000000000000004">
      <c r="A60" s="21" t="s">
        <v>38</v>
      </c>
      <c r="B60" s="21" t="s">
        <v>38</v>
      </c>
      <c r="C60" s="4" t="s">
        <v>33</v>
      </c>
      <c r="D60" s="5">
        <v>11721</v>
      </c>
      <c r="E60" s="5"/>
      <c r="F60" s="5"/>
      <c r="G60" s="5">
        <f t="shared" si="14"/>
        <v>2930.25</v>
      </c>
      <c r="H60" s="5">
        <f t="shared" si="15"/>
        <v>8790.75</v>
      </c>
      <c r="I60" s="7"/>
      <c r="J60" s="7">
        <f t="shared" si="12"/>
        <v>11721</v>
      </c>
      <c r="K60" s="6" t="str">
        <f t="shared" si="13"/>
        <v>OK</v>
      </c>
    </row>
    <row r="61" spans="1:11" x14ac:dyDescent="0.55000000000000004">
      <c r="A61" s="23"/>
      <c r="B61" s="23"/>
      <c r="C61" s="4" t="s">
        <v>34</v>
      </c>
      <c r="D61" s="5">
        <v>42651</v>
      </c>
      <c r="E61" s="5"/>
      <c r="F61" s="5"/>
      <c r="G61" s="5">
        <f t="shared" si="14"/>
        <v>10662.75</v>
      </c>
      <c r="H61" s="5">
        <f t="shared" si="15"/>
        <v>31988.25</v>
      </c>
      <c r="I61" s="7"/>
      <c r="J61" s="7">
        <f t="shared" si="12"/>
        <v>42651</v>
      </c>
      <c r="K61" s="6" t="str">
        <f t="shared" si="13"/>
        <v>OK</v>
      </c>
    </row>
    <row r="62" spans="1:11" x14ac:dyDescent="0.55000000000000004">
      <c r="A62" s="4"/>
      <c r="B62" s="4"/>
      <c r="C62" s="4"/>
      <c r="D62" s="5"/>
      <c r="E62" s="5">
        <f>SUM(E38:E61)</f>
        <v>0</v>
      </c>
      <c r="F62" s="5">
        <f>SUM(F38:F61)</f>
        <v>0</v>
      </c>
      <c r="G62" s="5">
        <f t="shared" ref="G62" si="16">SUM(G38:G61)</f>
        <v>339250.5</v>
      </c>
      <c r="H62" s="5">
        <f t="shared" ref="H62" si="17">SUM(H38:H61)</f>
        <v>1017751.5</v>
      </c>
      <c r="I62" s="7"/>
      <c r="J62" s="7"/>
    </row>
    <row r="63" spans="1:11" x14ac:dyDescent="0.55000000000000004">
      <c r="D63" s="2"/>
      <c r="E63" s="2"/>
      <c r="F63" s="2"/>
      <c r="G63" s="2"/>
      <c r="H63" s="2"/>
      <c r="I63" s="2"/>
      <c r="J63" s="2"/>
    </row>
    <row r="64" spans="1:11" x14ac:dyDescent="0.55000000000000004">
      <c r="D64" s="2"/>
      <c r="G64" s="3" t="s">
        <v>33</v>
      </c>
      <c r="H64" s="3" t="s">
        <v>34</v>
      </c>
      <c r="I64" s="2"/>
      <c r="J64" s="2"/>
    </row>
    <row r="65" spans="4:12" x14ac:dyDescent="0.55000000000000004">
      <c r="D65" s="2"/>
      <c r="G65" s="3">
        <f>+E62+G62</f>
        <v>339250.5</v>
      </c>
      <c r="H65" s="3">
        <f>+F62+H62</f>
        <v>1017751.5</v>
      </c>
      <c r="I65" s="2"/>
      <c r="J65" s="2">
        <v>295001</v>
      </c>
      <c r="K65">
        <v>1062001</v>
      </c>
      <c r="L65" s="8">
        <f>SUM(J65:K65)</f>
        <v>1357002</v>
      </c>
    </row>
    <row r="66" spans="4:12" x14ac:dyDescent="0.55000000000000004">
      <c r="L66" s="8">
        <f>SUM(G65:H65)</f>
        <v>1357002</v>
      </c>
    </row>
  </sheetData>
  <mergeCells count="40">
    <mergeCell ref="A38:A48"/>
    <mergeCell ref="B38:B40"/>
    <mergeCell ref="B41:B46"/>
    <mergeCell ref="A60:A61"/>
    <mergeCell ref="B60:B61"/>
    <mergeCell ref="A49:A51"/>
    <mergeCell ref="B49:B51"/>
    <mergeCell ref="A52:A53"/>
    <mergeCell ref="B52:B53"/>
    <mergeCell ref="A55:A59"/>
    <mergeCell ref="B55:B59"/>
    <mergeCell ref="B18:B19"/>
    <mergeCell ref="A36:A37"/>
    <mergeCell ref="B36:B37"/>
    <mergeCell ref="C36:C37"/>
    <mergeCell ref="A4:A14"/>
    <mergeCell ref="B4:B6"/>
    <mergeCell ref="B7:B12"/>
    <mergeCell ref="A15:A17"/>
    <mergeCell ref="B15:B17"/>
    <mergeCell ref="A21:A26"/>
    <mergeCell ref="B21:B26"/>
    <mergeCell ref="A27:A28"/>
    <mergeCell ref="B27:B28"/>
    <mergeCell ref="A2:A3"/>
    <mergeCell ref="B2:B3"/>
    <mergeCell ref="C2:C3"/>
    <mergeCell ref="D2:D3"/>
    <mergeCell ref="K36:K37"/>
    <mergeCell ref="J2:J3"/>
    <mergeCell ref="K2:K3"/>
    <mergeCell ref="G2:H2"/>
    <mergeCell ref="E2:E3"/>
    <mergeCell ref="F2:F3"/>
    <mergeCell ref="D36:D37"/>
    <mergeCell ref="E36:E37"/>
    <mergeCell ref="F36:F37"/>
    <mergeCell ref="G36:H36"/>
    <mergeCell ref="J36:J37"/>
    <mergeCell ref="A18:A19"/>
  </mergeCells>
  <phoneticPr fontId="2"/>
  <pageMargins left="0.7" right="0.7" top="0.75" bottom="0.75" header="0.3" footer="0.3"/>
  <pageSetup paperSize="9" scale="73" orientation="landscape" r:id="rId1"/>
  <rowBreaks count="1" manualBreakCount="1">
    <brk id="3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hayakawa06</dc:creator>
  <cp:lastModifiedBy>hayakawa06</cp:lastModifiedBy>
  <cp:lastPrinted>2025-04-11T08:54:39Z</cp:lastPrinted>
  <dcterms:created xsi:type="dcterms:W3CDTF">2025-04-09T12:04:17Z</dcterms:created>
  <dcterms:modified xsi:type="dcterms:W3CDTF">2025-04-11T09:36:53Z</dcterms:modified>
</cp:coreProperties>
</file>