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JCI\2025年度\2025年度 1月13日賀詞交歓会\報告・補正議案上程用\sho05rk01\kessan\"/>
    </mc:Choice>
  </mc:AlternateContent>
  <xr:revisionPtr revIDLastSave="0" documentId="13_ncr:1_{D685FD41-9552-4D08-91EE-36F54AF80974}" xr6:coauthVersionLast="47" xr6:coauthVersionMax="47" xr10:uidLastSave="{00000000-0000-0000-0000-000000000000}"/>
  <bookViews>
    <workbookView xWindow="-98" yWindow="-98" windowWidth="21795" windowHeight="13875" tabRatio="829" activeTab="3" xr2:uid="{00000000-000D-0000-FFFF-FFFF00000000}"/>
  </bookViews>
  <sheets>
    <sheet name="収支決算報告書(様式11)" sheetId="1" r:id="rId1"/>
    <sheet name="収益・費用明細書(様式12)" sheetId="2" r:id="rId2"/>
    <sheet name="現金出納帳（様式16）" sheetId="4" r:id="rId3"/>
    <sheet name="口座出納帳（様式17）" sheetId="5" r:id="rId4"/>
  </sheets>
  <definedNames>
    <definedName name="_xlnm.Print_Area" localSheetId="1">'収益・費用明細書(様式12)'!$A$1:$K$44</definedName>
    <definedName name="_xlnm.Print_Area" localSheetId="0">'収支決算報告書(様式11)'!$A$1:$F$37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5" l="1"/>
  <c r="F20" i="5" s="1"/>
  <c r="E20" i="5"/>
  <c r="F18" i="5"/>
  <c r="F9" i="4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E28" i="4"/>
  <c r="H41" i="2"/>
  <c r="H40" i="2"/>
  <c r="H34" i="2"/>
  <c r="H27" i="2"/>
  <c r="H38" i="2"/>
  <c r="G40" i="2"/>
  <c r="G38" i="2"/>
  <c r="G36" i="2"/>
  <c r="G34" i="2"/>
  <c r="G27" i="2"/>
  <c r="I37" i="2"/>
  <c r="I26" i="2"/>
  <c r="H25" i="2"/>
  <c r="I24" i="2"/>
  <c r="G25" i="2"/>
  <c r="I39" i="2" l="1"/>
  <c r="I40" i="2" s="1"/>
  <c r="H36" i="2"/>
  <c r="I35" i="2"/>
  <c r="I33" i="2"/>
  <c r="H32" i="2"/>
  <c r="G32" i="2"/>
  <c r="I31" i="2"/>
  <c r="I30" i="2"/>
  <c r="I29" i="2"/>
  <c r="I28" i="2"/>
  <c r="I25" i="2"/>
  <c r="I23" i="2"/>
  <c r="I22" i="2"/>
  <c r="I21" i="2"/>
  <c r="I20" i="2"/>
  <c r="I19" i="2"/>
  <c r="I18" i="2"/>
  <c r="I17" i="2"/>
  <c r="I15" i="2"/>
  <c r="H9" i="2"/>
  <c r="G9" i="2"/>
  <c r="I8" i="2"/>
  <c r="I7" i="2"/>
  <c r="D33" i="1"/>
  <c r="C33" i="1"/>
  <c r="E31" i="1"/>
  <c r="E25" i="1"/>
  <c r="E23" i="1"/>
  <c r="E22" i="1"/>
  <c r="E18" i="1"/>
  <c r="D16" i="1"/>
  <c r="C16" i="1"/>
  <c r="E14" i="1"/>
  <c r="E16" i="1" s="1"/>
  <c r="I9" i="2" l="1"/>
  <c r="I32" i="2"/>
  <c r="E33" i="1"/>
  <c r="D34" i="1"/>
  <c r="C34" i="1"/>
  <c r="F8" i="4" l="1"/>
  <c r="D28" i="4"/>
  <c r="F7" i="5"/>
  <c r="F8" i="5" s="1"/>
  <c r="F9" i="5" s="1"/>
  <c r="F10" i="5" s="1"/>
  <c r="F11" i="5" s="1"/>
  <c r="F12" i="5" s="1"/>
  <c r="F13" i="5" s="1"/>
  <c r="F14" i="5" s="1"/>
  <c r="F15" i="5" s="1"/>
  <c r="F16" i="5" s="1"/>
  <c r="F17" i="5" s="1"/>
  <c r="D20" i="5"/>
  <c r="I27" i="2" l="1"/>
  <c r="I34" i="2"/>
  <c r="I41" i="2"/>
  <c r="I36" i="2"/>
  <c r="G41" i="2"/>
  <c r="F39" i="2" s="1"/>
  <c r="I38" i="2"/>
</calcChain>
</file>

<file path=xl/sharedStrings.xml><?xml version="1.0" encoding="utf-8"?>
<sst xmlns="http://schemas.openxmlformats.org/spreadsheetml/2006/main" count="230" uniqueCount="156">
  <si>
    <t>（単位　：　円）</t>
    <rPh sb="1" eb="3">
      <t>タンイ</t>
    </rPh>
    <rPh sb="6" eb="7">
      <t>エン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</si>
  <si>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</si>
  <si>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</si>
  <si>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</si>
  <si>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</si>
  <si>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</si>
  <si>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</si>
  <si>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</si>
  <si>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</si>
  <si>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</si>
  <si>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</si>
  <si>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</si>
  <si>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</si>
  <si>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</si>
  <si>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</si>
  <si>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</si>
  <si>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</si>
  <si>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</si>
  <si>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</si>
  <si>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</si>
  <si>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</si>
  <si>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</si>
  <si>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</si>
  <si>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</si>
  <si>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</si>
  <si>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懇親会費</t>
    <rPh sb="0" eb="4">
      <t>コンシンカイヒ</t>
    </rPh>
    <phoneticPr fontId="2"/>
  </si>
  <si>
    <t>)</t>
  </si>
  <si>
    <t>(</t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</si>
  <si>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</si>
  <si>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</si>
  <si>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</si>
  <si>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</si>
  <si>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</si>
  <si>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</si>
  <si>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摘　　　　　　　　　要</t>
    <rPh sb="0" eb="11">
      <t>テキヨウ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</si>
  <si>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</si>
  <si>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作成費</t>
    <rPh sb="0" eb="3">
      <t>サクセイヒ</t>
    </rPh>
    <phoneticPr fontId="2"/>
  </si>
  <si>
    <t>事業名称：賀詞交歓会</t>
    <rPh sb="5" eb="10">
      <t>ガシコウカンカイ</t>
    </rPh>
    <phoneticPr fontId="2"/>
  </si>
  <si>
    <t>事業名称：賀詞交歓会</t>
    <rPh sb="0" eb="2">
      <t>ジギョウ</t>
    </rPh>
    <rPh sb="2" eb="4">
      <t>メイショウ</t>
    </rPh>
    <rPh sb="5" eb="10">
      <t>ガシコウカンカイ</t>
    </rPh>
    <phoneticPr fontId="3"/>
  </si>
  <si>
    <t>会場設営費</t>
    <rPh sb="0" eb="2">
      <t>カイジョウ</t>
    </rPh>
    <rPh sb="2" eb="4">
      <t>セツエイ</t>
    </rPh>
    <rPh sb="4" eb="5">
      <t>ヒ</t>
    </rPh>
    <phoneticPr fontId="2"/>
  </si>
  <si>
    <t>広報費</t>
    <rPh sb="0" eb="2">
      <t>コウホウ</t>
    </rPh>
    <rPh sb="2" eb="3">
      <t>ヒ</t>
    </rPh>
    <phoneticPr fontId="2"/>
  </si>
  <si>
    <t>資料作成費</t>
    <rPh sb="0" eb="2">
      <t>シリョウ</t>
    </rPh>
    <rPh sb="2" eb="4">
      <t>サクセイ</t>
    </rPh>
    <rPh sb="4" eb="5">
      <t>ヒ</t>
    </rPh>
    <phoneticPr fontId="2"/>
  </si>
  <si>
    <t>懇親会費</t>
    <rPh sb="0" eb="2">
      <t>コンシン</t>
    </rPh>
    <rPh sb="2" eb="3">
      <t>カイ</t>
    </rPh>
    <rPh sb="3" eb="4">
      <t>ヒ</t>
    </rPh>
    <phoneticPr fontId="2"/>
  </si>
  <si>
    <t>会場費</t>
    <rPh sb="0" eb="3">
      <t>カイジョウヒ</t>
    </rPh>
    <phoneticPr fontId="2"/>
  </si>
  <si>
    <t>設営費</t>
    <rPh sb="0" eb="2">
      <t>セツエイ</t>
    </rPh>
    <rPh sb="2" eb="3">
      <t>ヒ</t>
    </rPh>
    <phoneticPr fontId="2"/>
  </si>
  <si>
    <t>通信費</t>
    <rPh sb="0" eb="3">
      <t>ツウシンヒ</t>
    </rPh>
    <phoneticPr fontId="2"/>
  </si>
  <si>
    <t>飲食費</t>
    <rPh sb="0" eb="2">
      <t>インショク</t>
    </rPh>
    <rPh sb="2" eb="3">
      <t>ヒ</t>
    </rPh>
    <phoneticPr fontId="2"/>
  </si>
  <si>
    <t>都ホテル四日市
伊勢の間2/3　（事業)</t>
    <rPh sb="0" eb="1">
      <t>ミヤコ</t>
    </rPh>
    <rPh sb="4" eb="7">
      <t>ヨッカイチ</t>
    </rPh>
    <rPh sb="8" eb="10">
      <t>イセ</t>
    </rPh>
    <rPh sb="11" eb="12">
      <t>マ</t>
    </rPh>
    <rPh sb="17" eb="19">
      <t>ジギョウ</t>
    </rPh>
    <phoneticPr fontId="2"/>
  </si>
  <si>
    <t>都ホテル四日市
伊勢の間2/3　（設営)</t>
    <rPh sb="0" eb="1">
      <t>ミヤコ</t>
    </rPh>
    <rPh sb="4" eb="7">
      <t>ヨッカイチ</t>
    </rPh>
    <rPh sb="8" eb="10">
      <t>イセ</t>
    </rPh>
    <rPh sb="11" eb="12">
      <t>マ</t>
    </rPh>
    <rPh sb="17" eb="19">
      <t>セツエイ</t>
    </rPh>
    <phoneticPr fontId="2"/>
  </si>
  <si>
    <t>白看板（吊下げ料込）
600×5400</t>
    <rPh sb="0" eb="3">
      <t>シロカンバン</t>
    </rPh>
    <rPh sb="4" eb="6">
      <t>ツリサ</t>
    </rPh>
    <rPh sb="7" eb="8">
      <t>リョウ</t>
    </rPh>
    <rPh sb="8" eb="9">
      <t>コミ</t>
    </rPh>
    <phoneticPr fontId="2"/>
  </si>
  <si>
    <t>音響基本料金</t>
    <rPh sb="0" eb="2">
      <t>オンキョウ</t>
    </rPh>
    <rPh sb="2" eb="6">
      <t>キホンリョウキン</t>
    </rPh>
    <phoneticPr fontId="2"/>
  </si>
  <si>
    <t>仮設舞台</t>
    <rPh sb="0" eb="4">
      <t>カセツブタイ</t>
    </rPh>
    <phoneticPr fontId="2"/>
  </si>
  <si>
    <t>金屏風</t>
    <rPh sb="0" eb="3">
      <t>キンビョウブ</t>
    </rPh>
    <phoneticPr fontId="2"/>
  </si>
  <si>
    <t>ビデオカメラ×2台
メンバー備品</t>
    <rPh sb="8" eb="9">
      <t>ダイ</t>
    </rPh>
    <rPh sb="14" eb="16">
      <t>ビヒン</t>
    </rPh>
    <phoneticPr fontId="2"/>
  </si>
  <si>
    <t>　小　　　　計</t>
    <rPh sb="1" eb="7">
      <t>ショウケイ</t>
    </rPh>
    <phoneticPr fontId="3"/>
  </si>
  <si>
    <t>プロジェクター×2台
メンバー備品</t>
    <rPh sb="9" eb="10">
      <t>ダイ</t>
    </rPh>
    <rPh sb="15" eb="17">
      <t>ビヒン</t>
    </rPh>
    <phoneticPr fontId="2"/>
  </si>
  <si>
    <t>スクリーン×2台
メンバー備品</t>
    <rPh sb="7" eb="8">
      <t>ダイ</t>
    </rPh>
    <rPh sb="13" eb="15">
      <t>ビヒン</t>
    </rPh>
    <phoneticPr fontId="2"/>
  </si>
  <si>
    <t>[様式16]</t>
    <phoneticPr fontId="3"/>
  </si>
  <si>
    <t>現　　金　　出　　納　　帳</t>
    <rPh sb="0" eb="4">
      <t>ゲンキン</t>
    </rPh>
    <rPh sb="6" eb="13">
      <t>スイトウ</t>
    </rPh>
    <phoneticPr fontId="3"/>
  </si>
  <si>
    <t>担当委員会：</t>
    <rPh sb="0" eb="5">
      <t>タントウイインカイ</t>
    </rPh>
    <phoneticPr fontId="2"/>
  </si>
  <si>
    <t>事業名称：</t>
    <rPh sb="0" eb="2">
      <t>ジギョウ</t>
    </rPh>
    <rPh sb="2" eb="4">
      <t>メイショウ</t>
    </rPh>
    <phoneticPr fontId="2"/>
  </si>
  <si>
    <t>日　　付</t>
  </si>
  <si>
    <t>科　　目</t>
  </si>
  <si>
    <t>摘　　要</t>
  </si>
  <si>
    <t>収入金額</t>
  </si>
  <si>
    <t>支払金額</t>
  </si>
  <si>
    <t>差引残高</t>
  </si>
  <si>
    <t>前ページよりの繰越金額</t>
  </si>
  <si>
    <t>仮受金</t>
    <rPh sb="0" eb="3">
      <t>カリウケキン</t>
    </rPh>
    <phoneticPr fontId="2"/>
  </si>
  <si>
    <t>普通預金</t>
    <rPh sb="0" eb="4">
      <t>フツウヨキン</t>
    </rPh>
    <phoneticPr fontId="2"/>
  </si>
  <si>
    <t>口座開設費</t>
    <rPh sb="0" eb="4">
      <t>コウザカイセツ</t>
    </rPh>
    <rPh sb="4" eb="5">
      <t>ヒ</t>
    </rPh>
    <phoneticPr fontId="2"/>
  </si>
  <si>
    <t>口座開設費出金</t>
    <rPh sb="0" eb="5">
      <t>コウザカイセツヒ</t>
    </rPh>
    <rPh sb="5" eb="7">
      <t>シュッキン</t>
    </rPh>
    <phoneticPr fontId="2"/>
  </si>
  <si>
    <t>計</t>
  </si>
  <si>
    <t>ページ：</t>
  </si>
  <si>
    <t>口　　座　　出　　納　　帳</t>
    <rPh sb="0" eb="1">
      <t>クチ</t>
    </rPh>
    <rPh sb="3" eb="4">
      <t>ザ</t>
    </rPh>
    <rPh sb="6" eb="13">
      <t>スイトウ</t>
    </rPh>
    <phoneticPr fontId="3"/>
  </si>
  <si>
    <t>委員会名：</t>
    <rPh sb="0" eb="3">
      <t>イインカイ</t>
    </rPh>
    <rPh sb="3" eb="4">
      <t>メイ</t>
    </rPh>
    <phoneticPr fontId="2"/>
  </si>
  <si>
    <t>現金</t>
    <rPh sb="0" eb="2">
      <t>ゲンキン</t>
    </rPh>
    <phoneticPr fontId="2"/>
  </si>
  <si>
    <t>事業繰入金</t>
    <rPh sb="0" eb="5">
      <t>ジギョウクリイレキン</t>
    </rPh>
    <phoneticPr fontId="2"/>
  </si>
  <si>
    <t>[様式17]</t>
    <phoneticPr fontId="3"/>
  </si>
  <si>
    <t>賀詞交歓会</t>
    <rPh sb="0" eb="5">
      <t>ガシコウカンカイ</t>
    </rPh>
    <phoneticPr fontId="2"/>
  </si>
  <si>
    <t>通信費（日本郵政）</t>
    <rPh sb="0" eb="3">
      <t>ツウシンヒ</t>
    </rPh>
    <rPh sb="3" eb="4">
      <t>カイヒ</t>
    </rPh>
    <rPh sb="4" eb="8">
      <t>ニホンユウセイ</t>
    </rPh>
    <phoneticPr fontId="2"/>
  </si>
  <si>
    <t>雑費</t>
    <rPh sb="0" eb="2">
      <t>ザッピ</t>
    </rPh>
    <phoneticPr fontId="2"/>
  </si>
  <si>
    <t>会場費　都ホテル四日市</t>
    <rPh sb="0" eb="3">
      <t>カイジョウヒ</t>
    </rPh>
    <rPh sb="4" eb="5">
      <t>ミヤコ</t>
    </rPh>
    <rPh sb="8" eb="11">
      <t>ヨッカイチ</t>
    </rPh>
    <phoneticPr fontId="2"/>
  </si>
  <si>
    <t>設営費　都ホテル四日市</t>
    <rPh sb="0" eb="3">
      <t>セツエイヒ</t>
    </rPh>
    <rPh sb="4" eb="5">
      <t>ミヤコ</t>
    </rPh>
    <rPh sb="8" eb="11">
      <t>ヨッカイチ</t>
    </rPh>
    <phoneticPr fontId="2"/>
  </si>
  <si>
    <t>飲食費　都ホテル四日市</t>
    <rPh sb="0" eb="3">
      <t>インショクヒ</t>
    </rPh>
    <rPh sb="4" eb="5">
      <t>ミヤコ</t>
    </rPh>
    <rPh sb="8" eb="11">
      <t>ヨッカイチ</t>
    </rPh>
    <phoneticPr fontId="2"/>
  </si>
  <si>
    <t>振込手数料　</t>
    <rPh sb="0" eb="2">
      <t>フリコミ</t>
    </rPh>
    <rPh sb="2" eb="5">
      <t>テスウリョウ</t>
    </rPh>
    <phoneticPr fontId="2"/>
  </si>
  <si>
    <t>広報費</t>
    <rPh sb="0" eb="3">
      <t>コウホウヒ</t>
    </rPh>
    <phoneticPr fontId="2"/>
  </si>
  <si>
    <t>仮受金</t>
    <rPh sb="0" eb="2">
      <t>カリウ</t>
    </rPh>
    <rPh sb="2" eb="3">
      <t>キン</t>
    </rPh>
    <phoneticPr fontId="2"/>
  </si>
  <si>
    <t>振込手数料</t>
    <rPh sb="0" eb="2">
      <t>フリコミ</t>
    </rPh>
    <rPh sb="2" eb="5">
      <t>テスウリョウ</t>
    </rPh>
    <phoneticPr fontId="2"/>
  </si>
  <si>
    <t>北伊勢上野信用金庫</t>
    <rPh sb="0" eb="3">
      <t>キタイセ</t>
    </rPh>
    <rPh sb="3" eb="5">
      <t>ウエノ</t>
    </rPh>
    <rPh sb="5" eb="7">
      <t>シンヨウ</t>
    </rPh>
    <rPh sb="7" eb="9">
      <t>キンコ</t>
    </rPh>
    <phoneticPr fontId="2"/>
  </si>
  <si>
    <t>出金　通信費</t>
    <rPh sb="0" eb="2">
      <t>シュッキン</t>
    </rPh>
    <rPh sb="3" eb="6">
      <t>ツウシンヒ</t>
    </rPh>
    <phoneticPr fontId="2"/>
  </si>
  <si>
    <t>渉外委員会</t>
    <rPh sb="0" eb="5">
      <t>ショウガイイインカイ</t>
    </rPh>
    <phoneticPr fontId="2"/>
  </si>
  <si>
    <t>通信費立替(中野副委員長）</t>
    <rPh sb="0" eb="3">
      <t>ツウシンヒ</t>
    </rPh>
    <rPh sb="3" eb="5">
      <t>タテカエ</t>
    </rPh>
    <rPh sb="6" eb="8">
      <t>ナカノ</t>
    </rPh>
    <rPh sb="8" eb="12">
      <t>フクイインチョウ</t>
    </rPh>
    <phoneticPr fontId="2"/>
  </si>
  <si>
    <t>口座開設費入金（伊藤委員長）</t>
    <rPh sb="0" eb="4">
      <t>コウザカイセツ</t>
    </rPh>
    <rPh sb="4" eb="5">
      <t>ヒ</t>
    </rPh>
    <rPh sb="5" eb="7">
      <t>ニュウキン</t>
    </rPh>
    <rPh sb="8" eb="13">
      <t>イトウイインチョウ</t>
    </rPh>
    <phoneticPr fontId="2"/>
  </si>
  <si>
    <t>口座開設費返金（伊藤委員長へ）</t>
    <rPh sb="0" eb="4">
      <t>コウザカイセツ</t>
    </rPh>
    <rPh sb="4" eb="5">
      <t>ヒ</t>
    </rPh>
    <rPh sb="5" eb="7">
      <t>ヘンキン</t>
    </rPh>
    <rPh sb="8" eb="10">
      <t>イトウ</t>
    </rPh>
    <rPh sb="10" eb="12">
      <t>イイン</t>
    </rPh>
    <rPh sb="12" eb="13">
      <t>チョウ</t>
    </rPh>
    <phoneticPr fontId="2"/>
  </si>
  <si>
    <t>通信費　（中野副委員長へ）</t>
    <rPh sb="0" eb="3">
      <t>ツウシンヒ</t>
    </rPh>
    <rPh sb="5" eb="7">
      <t>ナカノ</t>
    </rPh>
    <rPh sb="7" eb="11">
      <t>フクイインチョウ</t>
    </rPh>
    <phoneticPr fontId="2"/>
  </si>
  <si>
    <t>通信費　（中島財務委員長へ　本会計）</t>
    <rPh sb="0" eb="3">
      <t>ツウシンヒ</t>
    </rPh>
    <rPh sb="5" eb="7">
      <t>ナカジマ</t>
    </rPh>
    <rPh sb="7" eb="9">
      <t>ザイム</t>
    </rPh>
    <rPh sb="9" eb="12">
      <t>イインチョウ</t>
    </rPh>
    <rPh sb="14" eb="17">
      <t>ホンカイケイ</t>
    </rPh>
    <phoneticPr fontId="2"/>
  </si>
  <si>
    <t>口座開設費入金（伊藤委員長）</t>
    <rPh sb="0" eb="5">
      <t>コウザカイセツヒ</t>
    </rPh>
    <rPh sb="5" eb="7">
      <t>ニュウキン</t>
    </rPh>
    <rPh sb="8" eb="10">
      <t>イトウ</t>
    </rPh>
    <rPh sb="10" eb="13">
      <t>イインチョウ</t>
    </rPh>
    <rPh sb="12" eb="13">
      <t>チョウ</t>
    </rPh>
    <phoneticPr fontId="2"/>
  </si>
  <si>
    <t>口座開設費出金（伊藤委員長）</t>
    <rPh sb="0" eb="5">
      <t>コウザカイセツヒ</t>
    </rPh>
    <rPh sb="5" eb="7">
      <t>シュッキン</t>
    </rPh>
    <rPh sb="8" eb="13">
      <t>イトウイインチョウ</t>
    </rPh>
    <phoneticPr fontId="2"/>
  </si>
  <si>
    <t>アストライド</t>
    <phoneticPr fontId="2"/>
  </si>
  <si>
    <t>[様式11]</t>
    <rPh sb="1" eb="3">
      <t>ヨウシキ</t>
    </rPh>
    <phoneticPr fontId="3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</si>
  <si>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</si>
  <si>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科　　　　目</t>
    <rPh sb="0" eb="1">
      <t>カ</t>
    </rPh>
    <rPh sb="5" eb="6">
      <t>メ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</si>
  <si>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</si>
  <si>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</si>
  <si>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異</t>
    <rPh sb="0" eb="5">
      <t>サイ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</si>
  <si>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</si>
  <si>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</si>
  <si>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</si>
  <si>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</si>
  <si>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[様式12]</t>
    <rPh sb="1" eb="3">
      <t>ヨウシキ</t>
    </rPh>
    <phoneticPr fontId="3"/>
  </si>
  <si>
    <t>（決算用）</t>
    <rPh sb="1" eb="3">
      <t>ケッサン</t>
    </rPh>
    <rPh sb="3" eb="4">
      <t>ヨウ</t>
    </rPh>
    <phoneticPr fontId="3"/>
  </si>
  <si>
    <t>差　　　　異</t>
    <rPh sb="0" eb="6">
      <t>サイ</t>
    </rPh>
    <phoneticPr fontId="3"/>
  </si>
  <si>
    <r>
      <rPr>
        <sz val="9"/>
        <color theme="1"/>
        <rFont val="ＭＳ Ｐゴシック"/>
        <family val="3"/>
        <charset val="128"/>
        <scheme val="minor"/>
      </rPr>
      <t>請求</t>
    </r>
    <r>
      <rPr>
        <sz val="11"/>
        <color theme="1"/>
        <rFont val="ＭＳ Ｐゴシック"/>
        <family val="2"/>
        <charset val="128"/>
        <scheme val="minor"/>
      </rPr>
      <t xml:space="preserve">
Ｎｏ</t>
    </r>
    <rPh sb="0" eb="2">
      <t>セイキュウ</t>
    </rPh>
    <phoneticPr fontId="2"/>
  </si>
  <si>
    <t>事業繰入金</t>
    <rPh sb="0" eb="2">
      <t>ジギョウ</t>
    </rPh>
    <rPh sb="2" eb="5">
      <t>クリイレキン</t>
    </rPh>
    <phoneticPr fontId="2"/>
  </si>
  <si>
    <t>（決算用）</t>
    <rPh sb="1" eb="4">
      <t>ケッサンヨウ</t>
    </rPh>
    <phoneticPr fontId="3"/>
  </si>
  <si>
    <t>1-1(1)</t>
    <phoneticPr fontId="2"/>
  </si>
  <si>
    <t>1-2</t>
    <phoneticPr fontId="2"/>
  </si>
  <si>
    <t>1-3</t>
    <phoneticPr fontId="2"/>
  </si>
  <si>
    <t>1-4</t>
    <phoneticPr fontId="2"/>
  </si>
  <si>
    <t>1-5</t>
    <phoneticPr fontId="2"/>
  </si>
  <si>
    <t>2-1</t>
    <phoneticPr fontId="2"/>
  </si>
  <si>
    <t>2-2</t>
    <phoneticPr fontId="2"/>
  </si>
  <si>
    <t>2-3</t>
    <phoneticPr fontId="2"/>
  </si>
  <si>
    <t>2-4</t>
    <phoneticPr fontId="2"/>
  </si>
  <si>
    <t>1-6</t>
    <phoneticPr fontId="2"/>
  </si>
  <si>
    <t>雑費</t>
    <rPh sb="0" eb="1">
      <t>ザツ</t>
    </rPh>
    <rPh sb="1" eb="2">
      <t>ヒ</t>
    </rPh>
    <phoneticPr fontId="2"/>
  </si>
  <si>
    <t>　合　　　　計</t>
    <rPh sb="1" eb="2">
      <t>ゴウ</t>
    </rPh>
    <rPh sb="6" eb="7">
      <t>ケイ</t>
    </rPh>
    <phoneticPr fontId="3"/>
  </si>
  <si>
    <t>担当委員会：渉外委員会</t>
    <rPh sb="0" eb="5">
      <t>タントウイインカイ</t>
    </rPh>
    <rPh sb="6" eb="8">
      <t>ショウガイ</t>
    </rPh>
    <rPh sb="8" eb="11">
      <t>イインカイ</t>
    </rPh>
    <phoneticPr fontId="3"/>
  </si>
  <si>
    <t>会場費・設営費</t>
    <rPh sb="0" eb="2">
      <t>カイジョウ</t>
    </rPh>
    <rPh sb="2" eb="3">
      <t>ヒ</t>
    </rPh>
    <rPh sb="4" eb="7">
      <t>セツエイヒ</t>
    </rPh>
    <phoneticPr fontId="2"/>
  </si>
  <si>
    <t>担当委員会：渉外委員会</t>
    <rPh sb="0" eb="5">
      <t>タントウイインカイ</t>
    </rPh>
    <rPh sb="6" eb="8">
      <t>ショウガイ</t>
    </rPh>
    <rPh sb="8" eb="11">
      <t>イインカイ</t>
    </rPh>
    <phoneticPr fontId="2"/>
  </si>
  <si>
    <t>委員会事業費　　576,000円より</t>
    <rPh sb="0" eb="5">
      <t>イインカイジギョウ</t>
    </rPh>
    <rPh sb="5" eb="6">
      <t>ヒ</t>
    </rPh>
    <rPh sb="15" eb="16">
      <t>エン</t>
    </rPh>
    <phoneticPr fontId="2"/>
  </si>
  <si>
    <t>音声変換器</t>
    <rPh sb="0" eb="2">
      <t>オンセイ</t>
    </rPh>
    <rPh sb="2" eb="5">
      <t>ヘンカンキ</t>
    </rPh>
    <phoneticPr fontId="2"/>
  </si>
  <si>
    <t>（</t>
    <phoneticPr fontId="2"/>
  </si>
  <si>
    <t>）</t>
    <phoneticPr fontId="2"/>
  </si>
  <si>
    <t>企画演出費</t>
    <rPh sb="0" eb="5">
      <t>キカクエンシュツヒ</t>
    </rPh>
    <phoneticPr fontId="2"/>
  </si>
  <si>
    <t>演出費</t>
    <rPh sb="0" eb="3">
      <t>エンシュツヒ</t>
    </rPh>
    <phoneticPr fontId="2"/>
  </si>
  <si>
    <t>所信映像制作費（5分程度）</t>
    <rPh sb="0" eb="4">
      <t>ショシンエイゾウ</t>
    </rPh>
    <rPh sb="4" eb="7">
      <t>セイサクヒ</t>
    </rPh>
    <rPh sb="9" eb="12">
      <t>フンテイド</t>
    </rPh>
    <phoneticPr fontId="2"/>
  </si>
  <si>
    <t>　小　　　　計</t>
  </si>
  <si>
    <t>A4用紙200枚（理事長所信・各委員会基本方針・組織図・年間事業日日程表・出席者名簿）
2×100　ルーム備品</t>
    <rPh sb="2" eb="4">
      <t>ヨウシ</t>
    </rPh>
    <rPh sb="7" eb="8">
      <t>マイ</t>
    </rPh>
    <rPh sb="9" eb="12">
      <t>リジチョウ</t>
    </rPh>
    <rPh sb="12" eb="14">
      <t>ショシン</t>
    </rPh>
    <rPh sb="15" eb="16">
      <t>カク</t>
    </rPh>
    <rPh sb="16" eb="19">
      <t>イインカイ</t>
    </rPh>
    <rPh sb="19" eb="21">
      <t>キホン</t>
    </rPh>
    <rPh sb="21" eb="23">
      <t>ホウシン</t>
    </rPh>
    <rPh sb="24" eb="27">
      <t>ソシキズ</t>
    </rPh>
    <rPh sb="28" eb="30">
      <t>ネンカン</t>
    </rPh>
    <rPh sb="30" eb="33">
      <t>ジギョウビ</t>
    </rPh>
    <rPh sb="33" eb="36">
      <t>ニッテイヒョウ</t>
    </rPh>
    <rPh sb="37" eb="40">
      <t>シュッセキシャ</t>
    </rPh>
    <rPh sb="40" eb="42">
      <t>メイボ</t>
    </rPh>
    <rPh sb="53" eb="55">
      <t>ビヒン</t>
    </rPh>
    <phoneticPr fontId="2"/>
  </si>
  <si>
    <t>案内状後納郵便
(@110円×35通)
来賓40名-手渡し5名</t>
    <phoneticPr fontId="2"/>
  </si>
  <si>
    <t>挨拶状
(@110円×8通)</t>
    <phoneticPr fontId="2"/>
  </si>
  <si>
    <r>
      <t>返信ﾊｶﾞｷ代
(@85円×</t>
    </r>
    <r>
      <rPr>
        <sz val="11"/>
        <rFont val="ＭＳ Ｐゴシック"/>
        <family val="3"/>
        <charset val="128"/>
        <scheme val="minor"/>
      </rPr>
      <t>40</t>
    </r>
    <r>
      <rPr>
        <sz val="11"/>
        <rFont val="ＭＳ Ｐゴシック"/>
        <family val="2"/>
        <charset val="128"/>
        <scheme val="minor"/>
      </rPr>
      <t xml:space="preserve">通)
</t>
    </r>
    <phoneticPr fontId="2"/>
  </si>
  <si>
    <t>中華スペシャルプラン料理
【B/中】 ＠10,000×7名</t>
    <phoneticPr fontId="2"/>
  </si>
  <si>
    <t>1-2(2)</t>
    <phoneticPr fontId="2"/>
  </si>
  <si>
    <t>4</t>
    <phoneticPr fontId="2"/>
  </si>
  <si>
    <t>出金　会場費</t>
    <rPh sb="0" eb="2">
      <t>シュッキン</t>
    </rPh>
    <rPh sb="3" eb="6">
      <t>カイジョウヒ</t>
    </rPh>
    <phoneticPr fontId="2"/>
  </si>
  <si>
    <t>会場設営費</t>
    <rPh sb="0" eb="2">
      <t>カイジョウ</t>
    </rPh>
    <rPh sb="2" eb="5">
      <t>セツエイヒ</t>
    </rPh>
    <phoneticPr fontId="2"/>
  </si>
  <si>
    <t>会場 設営 飲食費　都ホテル四日市様</t>
    <rPh sb="0" eb="2">
      <t>カイジョウ</t>
    </rPh>
    <rPh sb="3" eb="5">
      <t>セツエイ</t>
    </rPh>
    <rPh sb="6" eb="9">
      <t>インショクヒ</t>
    </rPh>
    <rPh sb="10" eb="11">
      <t>ミヤコ</t>
    </rPh>
    <rPh sb="14" eb="17">
      <t>ヨッカイチ</t>
    </rPh>
    <rPh sb="17" eb="18">
      <t>サマ</t>
    </rPh>
    <phoneticPr fontId="2"/>
  </si>
  <si>
    <t>通信費立替　（中野副委員長）</t>
    <rPh sb="0" eb="3">
      <t>ツウシンヒ</t>
    </rPh>
    <rPh sb="3" eb="5">
      <t>タテカエ</t>
    </rPh>
    <rPh sb="7" eb="9">
      <t>ナカノ</t>
    </rPh>
    <rPh sb="9" eb="10">
      <t>フク</t>
    </rPh>
    <rPh sb="10" eb="13">
      <t>イインチョウ</t>
    </rPh>
    <phoneticPr fontId="2"/>
  </si>
  <si>
    <t>通信費立替　（中野副委員長）</t>
    <rPh sb="0" eb="3">
      <t>ツウシンヒ</t>
    </rPh>
    <rPh sb="3" eb="5">
      <t>タテカエ</t>
    </rPh>
    <rPh sb="7" eb="9">
      <t>ナカノ</t>
    </rPh>
    <rPh sb="9" eb="13">
      <t>フクイインチョウ</t>
    </rPh>
    <phoneticPr fontId="2"/>
  </si>
  <si>
    <r>
      <t>礼状･挨拶状郵便
(@110円×</t>
    </r>
    <r>
      <rPr>
        <sz val="11"/>
        <rFont val="ＭＳ Ｐゴシック"/>
        <family val="3"/>
        <charset val="128"/>
        <scheme val="minor"/>
      </rPr>
      <t>40</t>
    </r>
    <r>
      <rPr>
        <sz val="11"/>
        <rFont val="ＭＳ Ｐゴシック"/>
        <family val="2"/>
        <charset val="128"/>
        <scheme val="minor"/>
      </rPr>
      <t>通)</t>
    </r>
    <phoneticPr fontId="2"/>
  </si>
  <si>
    <t>3</t>
    <phoneticPr fontId="2"/>
  </si>
  <si>
    <t>余剰金</t>
    <rPh sb="0" eb="3">
      <t>ヨジョウキン</t>
    </rPh>
    <phoneticPr fontId="2"/>
  </si>
  <si>
    <t>余剰金返金</t>
    <rPh sb="0" eb="3">
      <t>ヨジョウキン</t>
    </rPh>
    <rPh sb="3" eb="5">
      <t>ヘンキン</t>
    </rPh>
    <phoneticPr fontId="2"/>
  </si>
  <si>
    <t>上記の収支差額（余剰金）は、6月度理事会の承認を経て委員会事業費へ繰り入れる。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5" eb="16">
      <t>ガツ</t>
    </rPh>
    <rPh sb="16" eb="17">
      <t>ド</t>
    </rPh>
    <rPh sb="17" eb="20">
      <t>リジカイ</t>
    </rPh>
    <rPh sb="21" eb="23">
      <t>ショウニン</t>
    </rPh>
    <rPh sb="24" eb="25">
      <t>ケイ</t>
    </rPh>
    <rPh sb="26" eb="29">
      <t>イインカイ</t>
    </rPh>
    <rPh sb="29" eb="31">
      <t>ジギョウ</t>
    </rPh>
    <rPh sb="31" eb="32">
      <t>ヒ</t>
    </rPh>
    <rPh sb="33" eb="36">
      <t>クリイ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</si>
</sst>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[$-F800]dddd\,\ mmmm\ dd\,\ yyyy"/>
  </numFmts>
  <fonts count="1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 (本文)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u/>
      <sz val="8.25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5" fillId="0" borderId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40">
    <xf numFmtId="0" fontId="0" fillId="0" borderId="0" xfId="0">
      <alignment vertical="center"/>
    </xf>
    <xf numFmtId="0" fontId="1" fillId="0" borderId="0" xfId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4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6" xfId="1" applyFont="1" applyBorder="1" applyAlignment="1">
      <alignment horizontal="right" vertical="center"/>
    </xf>
    <xf numFmtId="176" fontId="8" fillId="0" borderId="4" xfId="1" applyNumberFormat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176" fontId="8" fillId="0" borderId="8" xfId="1" applyNumberFormat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8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176" fontId="8" fillId="0" borderId="4" xfId="2" applyNumberFormat="1" applyFont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" fillId="0" borderId="0" xfId="1" applyAlignment="1">
      <alignment horizontal="center" vertical="center"/>
    </xf>
    <xf numFmtId="0" fontId="8" fillId="0" borderId="1" xfId="1" applyFont="1" applyBorder="1" applyAlignment="1">
      <alignment vertical="center"/>
    </xf>
    <xf numFmtId="0" fontId="0" fillId="0" borderId="1" xfId="1" applyFont="1" applyBorder="1" applyAlignment="1">
      <alignment horizontal="center" vertical="center"/>
    </xf>
    <xf numFmtId="0" fontId="1" fillId="0" borderId="7" xfId="1" applyBorder="1" applyAlignment="1">
      <alignment horizontal="right" vertical="center"/>
    </xf>
    <xf numFmtId="0" fontId="1" fillId="0" borderId="6" xfId="1" applyBorder="1" applyAlignment="1">
      <alignment vertical="center"/>
    </xf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4" xfId="1" applyBorder="1" applyAlignment="1">
      <alignment vertical="center"/>
    </xf>
    <xf numFmtId="0" fontId="8" fillId="0" borderId="11" xfId="1" applyFont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9" fillId="0" borderId="4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0" fontId="8" fillId="0" borderId="8" xfId="1" applyFont="1" applyBorder="1" applyAlignment="1">
      <alignment vertical="center"/>
    </xf>
    <xf numFmtId="0" fontId="8" fillId="0" borderId="4" xfId="1" applyFont="1" applyBorder="1" applyAlignment="1">
      <alignment vertical="center" wrapText="1"/>
    </xf>
    <xf numFmtId="10" fontId="1" fillId="0" borderId="4" xfId="1" applyNumberFormat="1" applyBorder="1" applyAlignment="1">
      <alignment vertical="center"/>
    </xf>
    <xf numFmtId="0" fontId="1" fillId="0" borderId="4" xfId="1" applyBorder="1" applyAlignment="1">
      <alignment vertical="center" wrapText="1" shrinkToFit="1"/>
    </xf>
    <xf numFmtId="0" fontId="0" fillId="0" borderId="1" xfId="1" applyFont="1" applyBorder="1" applyAlignment="1">
      <alignment horizontal="right" vertical="center"/>
    </xf>
    <xf numFmtId="0" fontId="1" fillId="0" borderId="0" xfId="1" applyAlignment="1">
      <alignment horizontal="right" vertical="center"/>
    </xf>
    <xf numFmtId="0" fontId="0" fillId="0" borderId="0" xfId="1" applyFont="1" applyAlignment="1">
      <alignment horizontal="left" vertical="center"/>
    </xf>
    <xf numFmtId="0" fontId="0" fillId="0" borderId="0" xfId="1" applyFont="1" applyAlignment="1">
      <alignment horizontal="centerContinuous" vertical="center"/>
    </xf>
    <xf numFmtId="0" fontId="0" fillId="0" borderId="11" xfId="1" applyFont="1" applyBorder="1" applyAlignment="1">
      <alignment horizontal="centerContinuous" vertical="center"/>
    </xf>
    <xf numFmtId="0" fontId="0" fillId="0" borderId="8" xfId="1" applyFont="1" applyBorder="1" applyAlignment="1">
      <alignment horizontal="centerContinuous" vertical="center"/>
    </xf>
    <xf numFmtId="38" fontId="0" fillId="0" borderId="4" xfId="2" applyFont="1" applyBorder="1" applyAlignment="1">
      <alignment vertical="center"/>
    </xf>
    <xf numFmtId="177" fontId="0" fillId="0" borderId="12" xfId="1" applyNumberFormat="1" applyFont="1" applyBorder="1" applyAlignment="1">
      <alignment vertical="center"/>
    </xf>
    <xf numFmtId="0" fontId="0" fillId="0" borderId="12" xfId="1" applyFont="1" applyBorder="1" applyAlignment="1">
      <alignment horizontal="centerContinuous" vertical="center"/>
    </xf>
    <xf numFmtId="0" fontId="0" fillId="0" borderId="4" xfId="1" applyFont="1" applyBorder="1" applyAlignment="1">
      <alignment horizontal="centerContinuous" vertical="center"/>
    </xf>
    <xf numFmtId="177" fontId="8" fillId="0" borderId="12" xfId="1" applyNumberFormat="1" applyFont="1" applyBorder="1" applyAlignment="1">
      <alignment vertical="center"/>
    </xf>
    <xf numFmtId="0" fontId="8" fillId="0" borderId="4" xfId="1" applyFont="1" applyBorder="1" applyAlignment="1">
      <alignment vertical="center" shrinkToFit="1"/>
    </xf>
    <xf numFmtId="56" fontId="1" fillId="0" borderId="0" xfId="1" applyNumberFormat="1" applyAlignment="1">
      <alignment vertical="center"/>
    </xf>
    <xf numFmtId="0" fontId="8" fillId="0" borderId="0" xfId="1" applyFont="1" applyAlignment="1">
      <alignment vertical="center" shrinkToFit="1"/>
    </xf>
    <xf numFmtId="38" fontId="0" fillId="0" borderId="0" xfId="2" applyFont="1" applyBorder="1" applyAlignment="1">
      <alignment vertical="center"/>
    </xf>
    <xf numFmtId="0" fontId="15" fillId="0" borderId="0" xfId="1" applyFont="1" applyAlignment="1">
      <alignment vertical="center"/>
    </xf>
    <xf numFmtId="0" fontId="0" fillId="0" borderId="3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176" fontId="11" fillId="0" borderId="3" xfId="1" applyNumberFormat="1" applyFont="1" applyBorder="1" applyAlignment="1">
      <alignment vertical="center"/>
    </xf>
    <xf numFmtId="176" fontId="4" fillId="0" borderId="3" xfId="1" applyNumberFormat="1" applyFont="1" applyBorder="1" applyAlignment="1">
      <alignment vertical="center"/>
    </xf>
    <xf numFmtId="0" fontId="4" fillId="0" borderId="3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4" fillId="0" borderId="21" xfId="1" applyFont="1" applyBorder="1" applyAlignment="1">
      <alignment horizontal="center" vertical="center"/>
    </xf>
    <xf numFmtId="0" fontId="4" fillId="0" borderId="4" xfId="1" applyFont="1" applyBorder="1" applyAlignment="1">
      <alignment horizontal="distributed" vertical="center"/>
    </xf>
    <xf numFmtId="176" fontId="4" fillId="0" borderId="4" xfId="1" applyNumberFormat="1" applyFont="1" applyBorder="1" applyAlignment="1">
      <alignment vertical="center"/>
    </xf>
    <xf numFmtId="0" fontId="4" fillId="0" borderId="22" xfId="1" applyFont="1" applyBorder="1" applyAlignment="1">
      <alignment vertical="center"/>
    </xf>
    <xf numFmtId="0" fontId="8" fillId="0" borderId="22" xfId="1" applyFont="1" applyBorder="1" applyAlignment="1">
      <alignment vertical="center"/>
    </xf>
    <xf numFmtId="176" fontId="8" fillId="0" borderId="11" xfId="1" applyNumberFormat="1" applyFont="1" applyBorder="1" applyAlignment="1">
      <alignment vertical="center"/>
    </xf>
    <xf numFmtId="176" fontId="8" fillId="0" borderId="2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0" fontId="8" fillId="0" borderId="22" xfId="1" applyFont="1" applyBorder="1" applyAlignment="1">
      <alignment vertical="center" wrapText="1"/>
    </xf>
    <xf numFmtId="0" fontId="8" fillId="0" borderId="21" xfId="1" applyFont="1" applyBorder="1" applyAlignment="1">
      <alignment horizontal="center" vertical="center"/>
    </xf>
    <xf numFmtId="176" fontId="11" fillId="0" borderId="4" xfId="1" applyNumberFormat="1" applyFont="1" applyBorder="1" applyAlignment="1">
      <alignment vertical="center"/>
    </xf>
    <xf numFmtId="10" fontId="8" fillId="0" borderId="22" xfId="1" applyNumberFormat="1" applyFont="1" applyBorder="1" applyAlignment="1">
      <alignment vertical="center"/>
    </xf>
    <xf numFmtId="176" fontId="8" fillId="0" borderId="25" xfId="1" applyNumberFormat="1" applyFont="1" applyBorder="1" applyAlignment="1">
      <alignment vertical="center"/>
    </xf>
    <xf numFmtId="0" fontId="8" fillId="0" borderId="0" xfId="1" applyFont="1" applyAlignment="1">
      <alignment horizontal="right" vertical="center"/>
    </xf>
    <xf numFmtId="0" fontId="4" fillId="0" borderId="4" xfId="1" applyFont="1" applyBorder="1" applyAlignment="1">
      <alignment horizontal="center" vertical="center" wrapText="1"/>
    </xf>
    <xf numFmtId="0" fontId="8" fillId="0" borderId="9" xfId="1" applyFont="1" applyBorder="1" applyAlignment="1">
      <alignment vertical="center"/>
    </xf>
    <xf numFmtId="176" fontId="9" fillId="0" borderId="4" xfId="1" applyNumberFormat="1" applyFont="1" applyBorder="1" applyAlignment="1">
      <alignment vertical="center"/>
    </xf>
    <xf numFmtId="0" fontId="0" fillId="0" borderId="6" xfId="1" applyFont="1" applyBorder="1" applyAlignment="1">
      <alignment horizontal="center" vertical="center"/>
    </xf>
    <xf numFmtId="176" fontId="4" fillId="0" borderId="4" xfId="2" applyNumberFormat="1" applyFont="1" applyBorder="1" applyAlignment="1">
      <alignment vertical="center"/>
    </xf>
    <xf numFmtId="0" fontId="0" fillId="0" borderId="7" xfId="1" applyFont="1" applyBorder="1" applyAlignment="1">
      <alignment horizontal="right" vertical="center"/>
    </xf>
    <xf numFmtId="0" fontId="0" fillId="0" borderId="2" xfId="1" applyFont="1" applyBorder="1" applyAlignment="1">
      <alignment vertical="center"/>
    </xf>
    <xf numFmtId="176" fontId="0" fillId="0" borderId="4" xfId="1" applyNumberFormat="1" applyFont="1" applyBorder="1" applyAlignment="1">
      <alignment vertical="center"/>
    </xf>
    <xf numFmtId="176" fontId="6" fillId="0" borderId="11" xfId="5" quotePrefix="1" applyNumberFormat="1" applyBorder="1" applyAlignment="1">
      <alignment horizontal="center" vertical="center"/>
    </xf>
    <xf numFmtId="0" fontId="0" fillId="0" borderId="7" xfId="1" applyFont="1" applyBorder="1" applyAlignment="1">
      <alignment vertical="center"/>
    </xf>
    <xf numFmtId="176" fontId="6" fillId="0" borderId="4" xfId="5" quotePrefix="1" applyNumberFormat="1" applyBorder="1" applyAlignment="1">
      <alignment horizontal="center" vertical="center"/>
    </xf>
    <xf numFmtId="176" fontId="8" fillId="0" borderId="4" xfId="5" applyNumberFormat="1" applyFont="1" applyBorder="1" applyAlignment="1">
      <alignment horizontal="center" vertical="center"/>
    </xf>
    <xf numFmtId="176" fontId="6" fillId="0" borderId="4" xfId="5" applyNumberForma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1" xfId="1" applyFont="1" applyBorder="1" applyAlignment="1">
      <alignment vertical="center"/>
    </xf>
    <xf numFmtId="0" fontId="1" fillId="0" borderId="9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3" xfId="1" applyBorder="1" applyAlignment="1">
      <alignment horizontal="center" vertical="center"/>
    </xf>
    <xf numFmtId="0" fontId="8" fillId="0" borderId="8" xfId="1" applyFont="1" applyBorder="1" applyAlignment="1">
      <alignment vertical="center" wrapText="1"/>
    </xf>
    <xf numFmtId="176" fontId="8" fillId="0" borderId="0" xfId="1" applyNumberFormat="1" applyFont="1" applyAlignment="1">
      <alignment vertical="center"/>
    </xf>
    <xf numFmtId="49" fontId="1" fillId="0" borderId="0" xfId="1" applyNumberFormat="1" applyAlignment="1">
      <alignment horizontal="center" vertical="center"/>
    </xf>
    <xf numFmtId="0" fontId="1" fillId="0" borderId="8" xfId="1" applyBorder="1" applyAlignment="1">
      <alignment vertical="center"/>
    </xf>
    <xf numFmtId="37" fontId="6" fillId="0" borderId="11" xfId="5" quotePrefix="1" applyNumberFormat="1" applyBorder="1" applyAlignment="1">
      <alignment horizontal="center" vertical="center"/>
    </xf>
    <xf numFmtId="177" fontId="8" fillId="0" borderId="0" xfId="1" applyNumberFormat="1" applyFont="1" applyAlignment="1">
      <alignment vertical="center"/>
    </xf>
    <xf numFmtId="0" fontId="1" fillId="0" borderId="11" xfId="1" applyBorder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16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4" fillId="0" borderId="15" xfId="1" applyFont="1" applyBorder="1" applyAlignment="1">
      <alignment horizontal="right" vertical="center"/>
    </xf>
    <xf numFmtId="0" fontId="4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0" fillId="0" borderId="10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8" fillId="0" borderId="9" xfId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0" fontId="0" fillId="0" borderId="1" xfId="1" applyFont="1" applyBorder="1" applyAlignment="1">
      <alignment horizontal="center" vertical="center"/>
    </xf>
    <xf numFmtId="0" fontId="0" fillId="0" borderId="9" xfId="1" applyFont="1" applyBorder="1" applyAlignment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0" fillId="0" borderId="1" xfId="1" applyFont="1" applyBorder="1" applyAlignment="1">
      <alignment horizontal="right" vertical="center"/>
    </xf>
    <xf numFmtId="0" fontId="9" fillId="0" borderId="13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18" xfId="1" applyFont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6" xfId="1" applyNumberFormat="1" applyFont="1" applyBorder="1" applyAlignment="1">
      <alignment vertical="center"/>
    </xf>
    <xf numFmtId="0" fontId="8" fillId="0" borderId="27" xfId="1" applyFont="1" applyBorder="1" applyAlignment="1">
      <alignment vertical="center"/>
    </xf>
    <xf numFmtId="3" fontId="1" fillId="0" borderId="11" xfId="1" applyNumberFormat="1" applyFont="1" applyBorder="1" applyAlignment="1">
      <alignment vertical="center"/>
    </xf>
  </cellXfs>
  <cellStyles count="8">
    <cellStyle name="ハイパーリンク" xfId="5" builtinId="8"/>
    <cellStyle name="ハイパーリンク 2" xfId="6" xr:uid="{00000000-0005-0000-0000-000002000000}"/>
    <cellStyle name="ハイパーリンク 3" xfId="7" xr:uid="{5E576232-601F-4D18-A3B9-3DF38F99EE91}"/>
    <cellStyle name="桁区切り 2" xfId="2" xr:uid="{00000000-0005-0000-0000-000003000000}"/>
    <cellStyle name="標準" xfId="0" builtinId="0"/>
    <cellStyle name="標準 2_０８会員旅行　事業報告書NEW_2月度例会　決算報告（補正）0329" xfId="3" xr:uid="{00000000-0005-0000-0000-000005000000}"/>
    <cellStyle name="標準_様式ファイル(上程委員会向）" xfId="1" xr:uid="{00000000-0005-0000-0000-000006000000}"/>
    <cellStyle name="未定義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seikyu\2-1%20yuusouhi.pdf" TargetMode="External"/><Relationship Id="rId13" Type="http://schemas.openxmlformats.org/officeDocument/2006/relationships/hyperlink" Target="seikyu\3)2.yubin2-2.pdf" TargetMode="External"/><Relationship Id="rId3" Type="http://schemas.openxmlformats.org/officeDocument/2006/relationships/hyperlink" Target="seikyu\1)miyakohotel1~6.pdf" TargetMode="External"/><Relationship Id="rId7" Type="http://schemas.openxmlformats.org/officeDocument/2006/relationships/hyperlink" Target="seikyu\03_asutoraido.pdf" TargetMode="External"/><Relationship Id="rId12" Type="http://schemas.openxmlformats.org/officeDocument/2006/relationships/hyperlink" Target="seikyu\3)2.yubin2-3.pdf" TargetMode="External"/><Relationship Id="rId2" Type="http://schemas.openxmlformats.org/officeDocument/2006/relationships/hyperlink" Target="seikyu\1)miyakohotel1~6.pdf" TargetMode="External"/><Relationship Id="rId1" Type="http://schemas.openxmlformats.org/officeDocument/2006/relationships/hyperlink" Target="seikyu\1)miyakohotel1~6.pdf" TargetMode="External"/><Relationship Id="rId6" Type="http://schemas.openxmlformats.org/officeDocument/2006/relationships/hyperlink" Target="seikyu\1)miyakohotel1~6.pdf" TargetMode="External"/><Relationship Id="rId11" Type="http://schemas.openxmlformats.org/officeDocument/2006/relationships/hyperlink" Target="seikyu\1)3furikomitesuuryou.pdf" TargetMode="External"/><Relationship Id="rId5" Type="http://schemas.openxmlformats.org/officeDocument/2006/relationships/hyperlink" Target="seikyu\1)miyakohotel1~6.pdf" TargetMode="External"/><Relationship Id="rId10" Type="http://schemas.openxmlformats.org/officeDocument/2006/relationships/hyperlink" Target="seikyu\1)miyakohotel1~6.pdf" TargetMode="External"/><Relationship Id="rId4" Type="http://schemas.openxmlformats.org/officeDocument/2006/relationships/hyperlink" Target="seikyu\1)miyakohotel1~6.pdf" TargetMode="External"/><Relationship Id="rId9" Type="http://schemas.openxmlformats.org/officeDocument/2006/relationships/hyperlink" Target="seikyu\3)2.yubin2-4.pdf" TargetMode="External"/><Relationship Id="rId1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37"/>
  <sheetViews>
    <sheetView view="pageBreakPreview" zoomScaleNormal="100" zoomScaleSheetLayoutView="100" workbookViewId="0">
      <selection activeCell="C28" sqref="C28"/>
    </sheetView>
  </sheetViews>
  <sheetFormatPr defaultColWidth="9" defaultRowHeight="12.75"/>
  <cols>
    <col min="1" max="1" width="3.73046875" style="1" customWidth="1"/>
    <col min="2" max="2" width="18.59765625" style="1" customWidth="1"/>
    <col min="3" max="4" width="15.59765625" style="18" customWidth="1"/>
    <col min="5" max="5" width="15.59765625" style="1" customWidth="1"/>
    <col min="6" max="6" width="23.1328125" style="1" customWidth="1"/>
    <col min="7" max="16384" width="9" style="1"/>
  </cols>
  <sheetData>
    <row r="1" spans="1:7">
      <c r="A1" s="103" t="s">
        <v>100</v>
      </c>
      <c r="B1" s="103"/>
      <c r="C1" s="103"/>
      <c r="D1" s="103"/>
      <c r="E1" s="103"/>
      <c r="F1" s="103"/>
      <c r="G1" s="50"/>
    </row>
    <row r="2" spans="1:7" ht="18.75">
      <c r="A2" s="104" t="s">
        <v>101</v>
      </c>
      <c r="B2" s="104"/>
      <c r="C2" s="104"/>
      <c r="D2" s="104"/>
      <c r="E2" s="104"/>
      <c r="F2" s="104"/>
      <c r="G2" s="50"/>
    </row>
    <row r="3" spans="1:7" ht="18.75">
      <c r="A3" s="54"/>
      <c r="B3" s="105" t="s">
        <v>128</v>
      </c>
      <c r="C3" s="105"/>
      <c r="D3" s="105"/>
      <c r="E3" s="105"/>
      <c r="F3" s="105"/>
      <c r="G3" s="50"/>
    </row>
    <row r="4" spans="1:7" ht="18.75">
      <c r="A4" s="54"/>
      <c r="B4" s="105" t="s">
        <v>38</v>
      </c>
      <c r="C4" s="105"/>
      <c r="D4" s="105"/>
      <c r="E4" s="105"/>
      <c r="F4" s="105"/>
      <c r="G4" s="50"/>
    </row>
    <row r="5" spans="1:7" ht="13.15" thickBot="1">
      <c r="A5" s="106" t="s">
        <v>0</v>
      </c>
      <c r="B5" s="106"/>
      <c r="C5" s="106"/>
      <c r="D5" s="106"/>
      <c r="E5" s="106"/>
      <c r="F5" s="106"/>
      <c r="G5" s="50"/>
    </row>
    <row r="6" spans="1:7" ht="19.5" customHeight="1">
      <c r="A6" s="107" t="s">
        <v>102</v>
      </c>
      <c r="B6" s="108"/>
      <c r="C6" s="55" t="s">
        <v>103</v>
      </c>
      <c r="D6" s="55" t="s">
        <v>104</v>
      </c>
      <c r="E6" s="55" t="s">
        <v>105</v>
      </c>
      <c r="F6" s="56" t="s">
        <v>1</v>
      </c>
      <c r="G6" s="50"/>
    </row>
    <row r="7" spans="1:7" ht="19.5" customHeight="1">
      <c r="A7" s="109" t="s">
        <v>2</v>
      </c>
      <c r="B7" s="110"/>
      <c r="C7" s="57"/>
      <c r="D7" s="58"/>
      <c r="E7" s="59"/>
      <c r="F7" s="60"/>
      <c r="G7" s="50"/>
    </row>
    <row r="8" spans="1:7" ht="19.5" customHeight="1">
      <c r="A8" s="61">
        <v>1</v>
      </c>
      <c r="B8" s="62" t="s">
        <v>3</v>
      </c>
      <c r="C8" s="63"/>
      <c r="D8" s="63"/>
      <c r="E8" s="63"/>
      <c r="F8" s="64"/>
      <c r="G8" s="50"/>
    </row>
    <row r="9" spans="1:7" ht="19.5" customHeight="1">
      <c r="A9" s="61">
        <v>2</v>
      </c>
      <c r="B9" s="62" t="s">
        <v>4</v>
      </c>
      <c r="C9" s="10"/>
      <c r="D9" s="10"/>
      <c r="E9" s="63"/>
      <c r="F9" s="64"/>
      <c r="G9" s="50"/>
    </row>
    <row r="10" spans="1:7" ht="19.5" customHeight="1">
      <c r="A10" s="61">
        <v>3</v>
      </c>
      <c r="B10" s="62" t="s">
        <v>5</v>
      </c>
      <c r="C10" s="63"/>
      <c r="D10" s="63"/>
      <c r="E10" s="63"/>
      <c r="F10" s="64"/>
      <c r="G10" s="50"/>
    </row>
    <row r="11" spans="1:7" ht="19.5" customHeight="1">
      <c r="A11" s="61">
        <v>4</v>
      </c>
      <c r="B11" s="62" t="s">
        <v>6</v>
      </c>
      <c r="C11" s="63"/>
      <c r="D11" s="63"/>
      <c r="E11" s="63"/>
      <c r="F11" s="64"/>
      <c r="G11" s="50"/>
    </row>
    <row r="12" spans="1:7" ht="19.5" customHeight="1">
      <c r="A12" s="61">
        <v>5</v>
      </c>
      <c r="B12" s="62" t="s">
        <v>7</v>
      </c>
      <c r="C12" s="63"/>
      <c r="D12" s="63"/>
      <c r="E12" s="63"/>
      <c r="F12" s="64"/>
      <c r="G12" s="50"/>
    </row>
    <row r="13" spans="1:7" ht="19.5" customHeight="1">
      <c r="A13" s="61">
        <v>6</v>
      </c>
      <c r="B13" s="62" t="s">
        <v>8</v>
      </c>
      <c r="C13" s="63"/>
      <c r="D13" s="63"/>
      <c r="E13" s="63"/>
      <c r="F13" s="64"/>
      <c r="G13" s="50"/>
    </row>
    <row r="14" spans="1:7" ht="19.5" customHeight="1">
      <c r="A14" s="61">
        <v>7</v>
      </c>
      <c r="B14" s="62" t="s">
        <v>9</v>
      </c>
      <c r="C14" s="10">
        <v>450000</v>
      </c>
      <c r="D14" s="10">
        <v>450000</v>
      </c>
      <c r="E14" s="10">
        <f t="shared" ref="E14" si="0">C14-D14</f>
        <v>0</v>
      </c>
      <c r="F14" s="65"/>
      <c r="G14" s="50"/>
    </row>
    <row r="15" spans="1:7" ht="19.5" customHeight="1">
      <c r="A15" s="61">
        <v>8</v>
      </c>
      <c r="B15" s="62" t="s">
        <v>10</v>
      </c>
      <c r="C15" s="66">
        <v>0</v>
      </c>
      <c r="D15" s="66">
        <v>0</v>
      </c>
      <c r="E15" s="10">
        <v>0</v>
      </c>
      <c r="F15" s="65"/>
      <c r="G15" s="50"/>
    </row>
    <row r="16" spans="1:7" ht="19.5" customHeight="1">
      <c r="A16" s="109" t="s">
        <v>106</v>
      </c>
      <c r="B16" s="111"/>
      <c r="C16" s="67">
        <f>SUM(C8:C15)</f>
        <v>450000</v>
      </c>
      <c r="D16" s="67">
        <f>SUM(D8:D15)</f>
        <v>450000</v>
      </c>
      <c r="E16" s="67">
        <f>SUM(E8:E15)</f>
        <v>0</v>
      </c>
      <c r="F16" s="135"/>
      <c r="G16" s="50"/>
    </row>
    <row r="17" spans="1:7" ht="19.5" customHeight="1">
      <c r="A17" s="109" t="s">
        <v>107</v>
      </c>
      <c r="B17" s="110"/>
      <c r="C17" s="68"/>
      <c r="D17" s="68"/>
      <c r="E17" s="68"/>
      <c r="F17" s="136"/>
      <c r="G17" s="50"/>
    </row>
    <row r="18" spans="1:7" ht="19.5" customHeight="1">
      <c r="A18" s="61">
        <v>1</v>
      </c>
      <c r="B18" s="62" t="s">
        <v>11</v>
      </c>
      <c r="C18" s="10">
        <v>210900</v>
      </c>
      <c r="D18" s="10">
        <v>210900</v>
      </c>
      <c r="E18" s="10">
        <f t="shared" ref="E18" si="1">C18-D18</f>
        <v>0</v>
      </c>
      <c r="F18" s="69" t="s">
        <v>129</v>
      </c>
      <c r="G18" s="50"/>
    </row>
    <row r="19" spans="1:7" ht="19.5" customHeight="1">
      <c r="A19" s="61">
        <v>2</v>
      </c>
      <c r="B19" s="62" t="s">
        <v>24</v>
      </c>
      <c r="C19" s="10">
        <v>49500</v>
      </c>
      <c r="D19" s="10">
        <v>49500</v>
      </c>
      <c r="E19" s="10"/>
      <c r="F19" s="65"/>
      <c r="G19" s="50"/>
    </row>
    <row r="20" spans="1:7" ht="19.5" customHeight="1">
      <c r="A20" s="61">
        <v>3</v>
      </c>
      <c r="B20" s="62" t="s">
        <v>12</v>
      </c>
      <c r="C20" s="10"/>
      <c r="D20" s="10"/>
      <c r="E20" s="10"/>
      <c r="F20" s="65"/>
      <c r="G20" s="50"/>
    </row>
    <row r="21" spans="1:7" ht="19.5" customHeight="1">
      <c r="A21" s="61">
        <v>4</v>
      </c>
      <c r="B21" s="62" t="s">
        <v>13</v>
      </c>
      <c r="C21" s="10"/>
      <c r="D21" s="10"/>
      <c r="E21" s="10"/>
      <c r="F21" s="65"/>
      <c r="G21" s="50"/>
    </row>
    <row r="22" spans="1:7" ht="19.5" customHeight="1">
      <c r="A22" s="70">
        <v>5</v>
      </c>
      <c r="B22" s="62" t="s">
        <v>14</v>
      </c>
      <c r="C22" s="10">
        <v>12530</v>
      </c>
      <c r="D22" s="10">
        <v>12530</v>
      </c>
      <c r="E22" s="10">
        <f t="shared" ref="E22:E33" si="2">C22-D22</f>
        <v>0</v>
      </c>
      <c r="F22" s="65" t="s">
        <v>45</v>
      </c>
      <c r="G22" s="50"/>
    </row>
    <row r="23" spans="1:7" ht="19.5" customHeight="1">
      <c r="A23" s="70">
        <v>6</v>
      </c>
      <c r="B23" s="62" t="s">
        <v>15</v>
      </c>
      <c r="C23" s="10">
        <v>0</v>
      </c>
      <c r="D23" s="10">
        <v>0</v>
      </c>
      <c r="E23" s="10">
        <f t="shared" si="2"/>
        <v>0</v>
      </c>
      <c r="F23" s="65" t="s">
        <v>36</v>
      </c>
      <c r="G23" s="50"/>
    </row>
    <row r="24" spans="1:7" ht="19.5" customHeight="1">
      <c r="A24" s="70">
        <v>7</v>
      </c>
      <c r="B24" s="62" t="s">
        <v>16</v>
      </c>
      <c r="C24" s="10"/>
      <c r="D24" s="10"/>
      <c r="E24" s="10"/>
      <c r="F24" s="65"/>
      <c r="G24" s="50"/>
    </row>
    <row r="25" spans="1:7" ht="19.5" customHeight="1">
      <c r="A25" s="70">
        <v>8</v>
      </c>
      <c r="B25" s="62" t="s">
        <v>25</v>
      </c>
      <c r="C25" s="10">
        <v>70000</v>
      </c>
      <c r="D25" s="10">
        <v>70000</v>
      </c>
      <c r="E25" s="10">
        <f t="shared" si="2"/>
        <v>0</v>
      </c>
      <c r="F25" s="65" t="s">
        <v>25</v>
      </c>
      <c r="G25" s="50"/>
    </row>
    <row r="26" spans="1:7" ht="19.5" customHeight="1">
      <c r="A26" s="70">
        <v>9</v>
      </c>
      <c r="B26" s="62" t="s">
        <v>17</v>
      </c>
      <c r="C26" s="10"/>
      <c r="D26" s="10"/>
      <c r="E26" s="10"/>
      <c r="F26" s="65"/>
      <c r="G26" s="50"/>
    </row>
    <row r="27" spans="1:7" ht="19.5" customHeight="1">
      <c r="A27" s="70">
        <v>10</v>
      </c>
      <c r="B27" s="62" t="s">
        <v>18</v>
      </c>
      <c r="C27" s="10"/>
      <c r="D27" s="10"/>
      <c r="E27" s="10"/>
      <c r="F27" s="65"/>
      <c r="G27" s="50"/>
    </row>
    <row r="28" spans="1:7" ht="19.5" customHeight="1">
      <c r="A28" s="70">
        <v>11</v>
      </c>
      <c r="B28" s="62" t="s">
        <v>19</v>
      </c>
      <c r="C28" s="10"/>
      <c r="D28" s="10"/>
      <c r="E28" s="10"/>
      <c r="F28" s="65"/>
      <c r="G28" s="50"/>
    </row>
    <row r="29" spans="1:7" ht="19.5" customHeight="1">
      <c r="A29" s="70">
        <v>12</v>
      </c>
      <c r="B29" s="62" t="s">
        <v>20</v>
      </c>
      <c r="C29" s="71"/>
      <c r="D29" s="10"/>
      <c r="E29" s="10"/>
      <c r="F29" s="65"/>
      <c r="G29" s="50"/>
    </row>
    <row r="30" spans="1:7" ht="19.5" customHeight="1">
      <c r="A30" s="70">
        <v>13</v>
      </c>
      <c r="B30" s="62" t="s">
        <v>21</v>
      </c>
      <c r="C30" s="10"/>
      <c r="D30" s="10"/>
      <c r="E30" s="10"/>
      <c r="F30" s="65"/>
      <c r="G30" s="50"/>
    </row>
    <row r="31" spans="1:7" ht="19.5" customHeight="1">
      <c r="A31" s="70">
        <v>14</v>
      </c>
      <c r="B31" s="62" t="s">
        <v>22</v>
      </c>
      <c r="C31" s="10">
        <v>770</v>
      </c>
      <c r="D31" s="10">
        <v>770</v>
      </c>
      <c r="E31" s="10">
        <f t="shared" si="2"/>
        <v>0</v>
      </c>
      <c r="F31" s="65"/>
      <c r="G31" s="50"/>
    </row>
    <row r="32" spans="1:7" ht="19.5" customHeight="1">
      <c r="A32" s="70">
        <v>15</v>
      </c>
      <c r="B32" s="62" t="s">
        <v>23</v>
      </c>
      <c r="C32" s="10">
        <v>106300</v>
      </c>
      <c r="D32" s="10">
        <v>106300</v>
      </c>
      <c r="E32" s="10"/>
      <c r="F32" s="72"/>
      <c r="G32" s="50"/>
    </row>
    <row r="33" spans="1:7" ht="19.5" customHeight="1">
      <c r="A33" s="109" t="s">
        <v>108</v>
      </c>
      <c r="B33" s="111"/>
      <c r="C33" s="10">
        <f>SUM(C18:C32)</f>
        <v>450000</v>
      </c>
      <c r="D33" s="10">
        <f>SUM(D18:D32)</f>
        <v>450000</v>
      </c>
      <c r="E33" s="10">
        <f t="shared" si="2"/>
        <v>0</v>
      </c>
      <c r="F33" s="65"/>
      <c r="G33" s="50"/>
    </row>
    <row r="34" spans="1:7" ht="19.5" customHeight="1" thickBot="1">
      <c r="A34" s="112" t="s">
        <v>109</v>
      </c>
      <c r="B34" s="113"/>
      <c r="C34" s="73">
        <f>C16-C33</f>
        <v>0</v>
      </c>
      <c r="D34" s="137">
        <f>D16-D33</f>
        <v>0</v>
      </c>
      <c r="E34" s="137">
        <v>0</v>
      </c>
      <c r="F34" s="138"/>
      <c r="G34" s="50"/>
    </row>
    <row r="35" spans="1:7">
      <c r="A35" s="114"/>
      <c r="B35" s="114"/>
      <c r="C35" s="114"/>
      <c r="D35" s="114"/>
      <c r="E35" s="114"/>
      <c r="F35" s="114"/>
      <c r="G35" s="50"/>
    </row>
    <row r="36" spans="1:7" ht="18" customHeight="1">
      <c r="A36" s="100"/>
      <c r="B36" s="101" t="s">
        <v>155</v>
      </c>
      <c r="C36" s="101"/>
      <c r="D36" s="101"/>
      <c r="E36" s="101"/>
      <c r="F36" s="101"/>
    </row>
    <row r="37" spans="1:7" ht="17.25" customHeight="1">
      <c r="A37" s="100"/>
      <c r="B37" s="102"/>
      <c r="C37" s="102"/>
      <c r="D37" s="102"/>
      <c r="E37" s="102"/>
      <c r="F37" s="102"/>
    </row>
  </sheetData>
  <mergeCells count="15">
    <mergeCell ref="A36:A37"/>
    <mergeCell ref="B36:F36"/>
    <mergeCell ref="B37:F37"/>
    <mergeCell ref="A1:F1"/>
    <mergeCell ref="A2:F2"/>
    <mergeCell ref="B3:F3"/>
    <mergeCell ref="B4:F4"/>
    <mergeCell ref="A5:F5"/>
    <mergeCell ref="A6:B6"/>
    <mergeCell ref="A7:B7"/>
    <mergeCell ref="A16:B16"/>
    <mergeCell ref="A17:B17"/>
    <mergeCell ref="A33:B33"/>
    <mergeCell ref="A34:B34"/>
    <mergeCell ref="A35:F35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K42"/>
  <sheetViews>
    <sheetView view="pageBreakPreview" zoomScale="90" zoomScaleNormal="90" zoomScaleSheetLayoutView="90" workbookViewId="0">
      <selection activeCell="J30" sqref="J30"/>
    </sheetView>
  </sheetViews>
  <sheetFormatPr defaultColWidth="9" defaultRowHeight="12.75"/>
  <cols>
    <col min="1" max="1" width="1.59765625" style="1" customWidth="1"/>
    <col min="2" max="2" width="3.59765625" style="1" customWidth="1"/>
    <col min="3" max="3" width="1.59765625" style="1" customWidth="1"/>
    <col min="4" max="4" width="18.59765625" style="1" customWidth="1"/>
    <col min="5" max="5" width="11.59765625" style="19" customWidth="1"/>
    <col min="6" max="6" width="28.3984375" style="1" bestFit="1" customWidth="1"/>
    <col min="7" max="9" width="12.73046875" style="1" customWidth="1"/>
    <col min="10" max="10" width="7.59765625" style="19" bestFit="1" customWidth="1"/>
    <col min="11" max="16384" width="9" style="1"/>
  </cols>
  <sheetData>
    <row r="1" spans="1:11">
      <c r="A1" s="2"/>
      <c r="B1" s="2"/>
      <c r="C1" s="2"/>
      <c r="D1" s="126" t="s">
        <v>110</v>
      </c>
      <c r="E1" s="126"/>
      <c r="F1" s="126"/>
      <c r="G1" s="126"/>
      <c r="H1" s="126"/>
      <c r="I1" s="126"/>
      <c r="J1" s="126"/>
      <c r="K1" s="2"/>
    </row>
    <row r="2" spans="1:11">
      <c r="A2" s="2"/>
      <c r="B2" s="2"/>
      <c r="C2" s="2"/>
      <c r="D2" s="130" t="s">
        <v>130</v>
      </c>
      <c r="E2" s="130"/>
      <c r="F2" s="130"/>
      <c r="G2" s="130"/>
      <c r="H2" s="130"/>
      <c r="I2" s="130"/>
      <c r="J2" s="7"/>
      <c r="K2" s="2"/>
    </row>
    <row r="3" spans="1:11">
      <c r="A3" s="2"/>
      <c r="B3" s="2"/>
      <c r="C3" s="2"/>
      <c r="D3" s="130" t="s">
        <v>37</v>
      </c>
      <c r="E3" s="130"/>
      <c r="F3" s="130"/>
      <c r="G3" s="130"/>
      <c r="H3" s="130"/>
      <c r="I3" s="130"/>
      <c r="J3" s="7"/>
      <c r="K3" s="2"/>
    </row>
    <row r="4" spans="1:11">
      <c r="A4" s="2"/>
      <c r="B4" s="2"/>
      <c r="C4" s="2"/>
      <c r="D4" s="3"/>
      <c r="E4" s="7"/>
      <c r="F4" s="74"/>
      <c r="G4" s="74"/>
      <c r="H4" s="74"/>
      <c r="I4" s="74"/>
      <c r="J4" s="7"/>
      <c r="K4" s="2"/>
    </row>
    <row r="5" spans="1:11">
      <c r="A5" s="123" t="s">
        <v>35</v>
      </c>
      <c r="B5" s="123"/>
      <c r="C5" s="123"/>
      <c r="D5" s="123"/>
      <c r="E5" s="7" t="s">
        <v>111</v>
      </c>
      <c r="F5" s="13"/>
      <c r="G5" s="13"/>
      <c r="H5" s="13"/>
      <c r="I5" s="127" t="s">
        <v>31</v>
      </c>
      <c r="J5" s="127"/>
      <c r="K5" s="2"/>
    </row>
    <row r="6" spans="1:11" ht="30" customHeight="1">
      <c r="A6" s="124" t="s">
        <v>30</v>
      </c>
      <c r="B6" s="125"/>
      <c r="C6" s="125"/>
      <c r="D6" s="120"/>
      <c r="E6" s="119" t="s">
        <v>34</v>
      </c>
      <c r="F6" s="120"/>
      <c r="G6" s="14" t="s">
        <v>103</v>
      </c>
      <c r="H6" s="14" t="s">
        <v>104</v>
      </c>
      <c r="I6" s="15" t="s">
        <v>112</v>
      </c>
      <c r="J6" s="75" t="s">
        <v>113</v>
      </c>
      <c r="K6" s="2"/>
    </row>
    <row r="7" spans="1:11" ht="30" customHeight="1">
      <c r="A7" s="9" t="s">
        <v>27</v>
      </c>
      <c r="B7" s="21">
        <v>7</v>
      </c>
      <c r="C7" s="5" t="s">
        <v>26</v>
      </c>
      <c r="D7" s="4" t="s">
        <v>114</v>
      </c>
      <c r="E7" s="121" t="s">
        <v>131</v>
      </c>
      <c r="F7" s="122"/>
      <c r="G7" s="16">
        <v>450000</v>
      </c>
      <c r="H7" s="77">
        <v>450000</v>
      </c>
      <c r="I7" s="10">
        <f>G7-H7</f>
        <v>0</v>
      </c>
      <c r="J7" s="17"/>
      <c r="K7" s="2"/>
    </row>
    <row r="8" spans="1:11" ht="30" customHeight="1">
      <c r="A8" s="78"/>
      <c r="B8" s="21"/>
      <c r="C8" s="21"/>
      <c r="D8" s="4"/>
      <c r="E8" s="51"/>
      <c r="F8" s="52"/>
      <c r="G8" s="16">
        <v>0</v>
      </c>
      <c r="H8" s="77">
        <v>0</v>
      </c>
      <c r="I8" s="10">
        <f>G8-H8</f>
        <v>0</v>
      </c>
      <c r="J8" s="75"/>
      <c r="K8" s="2"/>
    </row>
    <row r="9" spans="1:11" ht="30" customHeight="1">
      <c r="A9" s="124" t="s">
        <v>33</v>
      </c>
      <c r="B9" s="125"/>
      <c r="C9" s="125"/>
      <c r="D9" s="125"/>
      <c r="E9" s="125"/>
      <c r="F9" s="120"/>
      <c r="G9" s="79">
        <f>SUM(G7:G8)</f>
        <v>450000</v>
      </c>
      <c r="H9" s="79">
        <f>SUM(H7:H8)</f>
        <v>450000</v>
      </c>
      <c r="I9" s="16">
        <f>SUM(I7:I8)</f>
        <v>0</v>
      </c>
      <c r="J9" s="17"/>
      <c r="K9" s="2"/>
    </row>
    <row r="10" spans="1:11" ht="13.5" customHeight="1">
      <c r="A10" s="2"/>
      <c r="B10" s="2"/>
      <c r="C10" s="2"/>
      <c r="D10" s="2"/>
      <c r="E10" s="7"/>
      <c r="F10" s="13"/>
      <c r="G10" s="13"/>
      <c r="H10" s="13"/>
      <c r="I10" s="13"/>
      <c r="J10" s="7"/>
      <c r="K10" s="2"/>
    </row>
    <row r="11" spans="1:11" ht="13.5" customHeight="1">
      <c r="A11" s="2"/>
      <c r="B11" s="2"/>
      <c r="C11" s="2"/>
      <c r="D11" s="2"/>
      <c r="E11" s="7"/>
      <c r="F11" s="13"/>
      <c r="G11" s="13"/>
      <c r="H11" s="13"/>
      <c r="I11" s="13"/>
      <c r="J11" s="7"/>
      <c r="K11" s="2"/>
    </row>
    <row r="12" spans="1:11" ht="17.25" customHeight="1">
      <c r="A12" s="2"/>
      <c r="B12" s="2"/>
      <c r="C12" s="2"/>
      <c r="D12" s="126"/>
      <c r="E12" s="126"/>
      <c r="F12" s="126"/>
      <c r="G12" s="126"/>
      <c r="H12" s="126"/>
      <c r="I12" s="126"/>
      <c r="J12" s="126"/>
      <c r="K12" s="2"/>
    </row>
    <row r="13" spans="1:11" ht="17.25" customHeight="1">
      <c r="A13" s="123" t="s">
        <v>32</v>
      </c>
      <c r="B13" s="123"/>
      <c r="C13" s="123"/>
      <c r="D13" s="123"/>
      <c r="E13" s="7" t="s">
        <v>115</v>
      </c>
      <c r="F13" s="13"/>
      <c r="G13" s="13"/>
      <c r="H13" s="13"/>
      <c r="I13" s="127" t="s">
        <v>31</v>
      </c>
      <c r="J13" s="127"/>
      <c r="K13" s="2"/>
    </row>
    <row r="14" spans="1:11" ht="30" customHeight="1">
      <c r="A14" s="124" t="s">
        <v>30</v>
      </c>
      <c r="B14" s="125"/>
      <c r="C14" s="125"/>
      <c r="D14" s="120"/>
      <c r="E14" s="8" t="s">
        <v>29</v>
      </c>
      <c r="F14" s="8" t="s">
        <v>28</v>
      </c>
      <c r="G14" s="14" t="s">
        <v>103</v>
      </c>
      <c r="H14" s="14" t="s">
        <v>104</v>
      </c>
      <c r="I14" s="15" t="s">
        <v>105</v>
      </c>
      <c r="J14" s="75" t="s">
        <v>113</v>
      </c>
      <c r="K14" s="2"/>
    </row>
    <row r="15" spans="1:11" ht="33.4" customHeight="1">
      <c r="A15" s="80" t="s">
        <v>27</v>
      </c>
      <c r="B15" s="7">
        <v>1</v>
      </c>
      <c r="C15" s="2" t="s">
        <v>26</v>
      </c>
      <c r="D15" s="81" t="s">
        <v>39</v>
      </c>
      <c r="E15" s="128" t="s">
        <v>43</v>
      </c>
      <c r="F15" s="29" t="s">
        <v>47</v>
      </c>
      <c r="G15" s="10">
        <v>82400</v>
      </c>
      <c r="H15" s="12">
        <v>82400</v>
      </c>
      <c r="I15" s="82">
        <f t="shared" ref="I15:I39" si="0">G15-H15</f>
        <v>0</v>
      </c>
      <c r="J15" s="83" t="s">
        <v>116</v>
      </c>
    </row>
    <row r="16" spans="1:11" ht="33.4" customHeight="1">
      <c r="A16" s="80"/>
      <c r="B16" s="7"/>
      <c r="C16" s="2"/>
      <c r="D16" s="81"/>
      <c r="E16" s="129"/>
      <c r="F16" s="29" t="s">
        <v>48</v>
      </c>
      <c r="G16" s="10">
        <v>51500</v>
      </c>
      <c r="H16" s="10">
        <v>51500</v>
      </c>
      <c r="I16" s="10">
        <v>0</v>
      </c>
      <c r="J16" s="97" t="s">
        <v>144</v>
      </c>
    </row>
    <row r="17" spans="1:11" ht="33.4" customHeight="1">
      <c r="A17" s="84"/>
      <c r="B17" s="2"/>
      <c r="C17" s="2"/>
      <c r="D17" s="81"/>
      <c r="E17" s="115" t="s">
        <v>44</v>
      </c>
      <c r="F17" s="30" t="s">
        <v>49</v>
      </c>
      <c r="G17" s="10">
        <v>24200</v>
      </c>
      <c r="H17" s="12">
        <v>24200</v>
      </c>
      <c r="I17" s="82">
        <f t="shared" si="0"/>
        <v>0</v>
      </c>
      <c r="J17" s="83" t="s">
        <v>117</v>
      </c>
    </row>
    <row r="18" spans="1:11" ht="33.4" customHeight="1">
      <c r="A18" s="84"/>
      <c r="B18" s="2"/>
      <c r="C18" s="2"/>
      <c r="D18" s="81"/>
      <c r="E18" s="115"/>
      <c r="F18" s="30" t="s">
        <v>50</v>
      </c>
      <c r="G18" s="10">
        <v>5500</v>
      </c>
      <c r="H18" s="12">
        <v>5500</v>
      </c>
      <c r="I18" s="82">
        <f t="shared" si="0"/>
        <v>0</v>
      </c>
      <c r="J18" s="83"/>
    </row>
    <row r="19" spans="1:11" ht="33.4" customHeight="1">
      <c r="A19" s="84"/>
      <c r="B19" s="2"/>
      <c r="C19" s="2"/>
      <c r="D19" s="81"/>
      <c r="E19" s="115"/>
      <c r="F19" s="30" t="s">
        <v>51</v>
      </c>
      <c r="G19" s="10">
        <v>33000</v>
      </c>
      <c r="H19" s="10">
        <v>33000</v>
      </c>
      <c r="I19" s="82">
        <f t="shared" si="0"/>
        <v>0</v>
      </c>
      <c r="J19" s="85" t="s">
        <v>119</v>
      </c>
    </row>
    <row r="20" spans="1:11" ht="33.4" customHeight="1">
      <c r="A20" s="84"/>
      <c r="B20" s="2"/>
      <c r="C20" s="2"/>
      <c r="D20" s="81"/>
      <c r="E20" s="115"/>
      <c r="F20" s="30" t="s">
        <v>52</v>
      </c>
      <c r="G20" s="10">
        <v>13200</v>
      </c>
      <c r="H20" s="10">
        <v>13200</v>
      </c>
      <c r="I20" s="82">
        <f t="shared" si="0"/>
        <v>0</v>
      </c>
      <c r="J20" s="85" t="s">
        <v>120</v>
      </c>
    </row>
    <row r="21" spans="1:11" ht="33.4" customHeight="1">
      <c r="A21" s="84"/>
      <c r="B21" s="2"/>
      <c r="C21" s="2"/>
      <c r="D21" s="81"/>
      <c r="E21" s="115"/>
      <c r="F21" s="30" t="s">
        <v>55</v>
      </c>
      <c r="G21" s="10">
        <v>0</v>
      </c>
      <c r="H21" s="10">
        <v>0</v>
      </c>
      <c r="I21" s="82">
        <f t="shared" si="0"/>
        <v>0</v>
      </c>
      <c r="J21" s="86"/>
    </row>
    <row r="22" spans="1:11" ht="33.4" customHeight="1">
      <c r="A22" s="84"/>
      <c r="B22" s="2"/>
      <c r="C22" s="2"/>
      <c r="D22" s="81"/>
      <c r="E22" s="115"/>
      <c r="F22" s="30" t="s">
        <v>56</v>
      </c>
      <c r="G22" s="10">
        <v>0</v>
      </c>
      <c r="H22" s="10">
        <v>0</v>
      </c>
      <c r="I22" s="82">
        <f t="shared" si="0"/>
        <v>0</v>
      </c>
      <c r="J22" s="86"/>
    </row>
    <row r="23" spans="1:11" ht="33.4" customHeight="1">
      <c r="A23" s="84"/>
      <c r="B23" s="2"/>
      <c r="C23" s="2"/>
      <c r="D23" s="81"/>
      <c r="E23" s="116"/>
      <c r="F23" s="30" t="s">
        <v>53</v>
      </c>
      <c r="G23" s="10">
        <v>0</v>
      </c>
      <c r="H23" s="10">
        <v>0</v>
      </c>
      <c r="I23" s="82">
        <f t="shared" si="0"/>
        <v>0</v>
      </c>
      <c r="J23" s="86"/>
    </row>
    <row r="24" spans="1:11" ht="33.4" customHeight="1">
      <c r="A24" s="84"/>
      <c r="B24" s="2"/>
      <c r="C24" s="2"/>
      <c r="D24" s="2"/>
      <c r="E24" s="53"/>
      <c r="F24" s="93" t="s">
        <v>132</v>
      </c>
      <c r="G24" s="10">
        <v>1100</v>
      </c>
      <c r="H24" s="10">
        <v>1100</v>
      </c>
      <c r="I24" s="82">
        <f t="shared" si="0"/>
        <v>0</v>
      </c>
      <c r="J24" s="85" t="s">
        <v>118</v>
      </c>
    </row>
    <row r="25" spans="1:11" ht="33.4" customHeight="1">
      <c r="A25" s="6"/>
      <c r="B25" s="5"/>
      <c r="C25" s="5"/>
      <c r="D25" s="5"/>
      <c r="E25" s="76"/>
      <c r="F25" s="31" t="s">
        <v>54</v>
      </c>
      <c r="G25" s="10">
        <f>SUM(G15:G24)</f>
        <v>210900</v>
      </c>
      <c r="H25" s="10">
        <f>SUM(H15:H24)</f>
        <v>210900</v>
      </c>
      <c r="I25" s="82">
        <f t="shared" si="0"/>
        <v>0</v>
      </c>
      <c r="J25" s="86"/>
    </row>
    <row r="26" spans="1:11" ht="33.4" customHeight="1">
      <c r="A26" s="84" t="s">
        <v>133</v>
      </c>
      <c r="B26" s="2">
        <v>2</v>
      </c>
      <c r="C26" s="2" t="s">
        <v>134</v>
      </c>
      <c r="D26" s="81" t="s">
        <v>135</v>
      </c>
      <c r="E26" s="53" t="s">
        <v>136</v>
      </c>
      <c r="F26" s="11" t="s">
        <v>137</v>
      </c>
      <c r="G26" s="10">
        <v>49500</v>
      </c>
      <c r="H26" s="10">
        <v>49500</v>
      </c>
      <c r="I26" s="82">
        <f>G26-H26</f>
        <v>0</v>
      </c>
      <c r="J26" s="85" t="s">
        <v>152</v>
      </c>
    </row>
    <row r="27" spans="1:11" ht="33.4" customHeight="1">
      <c r="A27" s="6"/>
      <c r="B27" s="5"/>
      <c r="C27" s="5"/>
      <c r="D27" s="5"/>
      <c r="E27" s="76"/>
      <c r="F27" s="11" t="s">
        <v>138</v>
      </c>
      <c r="G27" s="10">
        <f>SUM(G26)</f>
        <v>49500</v>
      </c>
      <c r="H27" s="10">
        <f>SUM(H26)</f>
        <v>49500</v>
      </c>
      <c r="I27" s="82">
        <f>G27-H27</f>
        <v>0</v>
      </c>
      <c r="J27" s="86"/>
    </row>
    <row r="28" spans="1:11" ht="49.15" customHeight="1">
      <c r="A28" s="80" t="s">
        <v>27</v>
      </c>
      <c r="B28" s="7">
        <v>5</v>
      </c>
      <c r="C28" s="2" t="s">
        <v>26</v>
      </c>
      <c r="D28" s="81" t="s">
        <v>40</v>
      </c>
      <c r="E28" s="117" t="s">
        <v>45</v>
      </c>
      <c r="F28" s="32" t="s">
        <v>140</v>
      </c>
      <c r="G28" s="10">
        <v>3850</v>
      </c>
      <c r="H28" s="10">
        <v>3850</v>
      </c>
      <c r="I28" s="82">
        <f t="shared" si="0"/>
        <v>0</v>
      </c>
      <c r="J28" s="85" t="s">
        <v>121</v>
      </c>
    </row>
    <row r="29" spans="1:11" ht="39.75" customHeight="1">
      <c r="A29" s="84"/>
      <c r="B29" s="2"/>
      <c r="C29" s="2"/>
      <c r="D29" s="81"/>
      <c r="E29" s="117"/>
      <c r="F29" s="29" t="s">
        <v>151</v>
      </c>
      <c r="G29" s="10">
        <v>4400</v>
      </c>
      <c r="H29" s="10">
        <v>4400</v>
      </c>
      <c r="I29" s="82">
        <f t="shared" si="0"/>
        <v>0</v>
      </c>
      <c r="J29" s="85" t="s">
        <v>122</v>
      </c>
      <c r="K29" s="47"/>
    </row>
    <row r="30" spans="1:11" ht="45" customHeight="1">
      <c r="A30" s="84"/>
      <c r="B30" s="2"/>
      <c r="C30" s="2"/>
      <c r="D30" s="81"/>
      <c r="E30" s="117"/>
      <c r="F30" s="29" t="s">
        <v>141</v>
      </c>
      <c r="G30" s="10">
        <v>880</v>
      </c>
      <c r="H30" s="10">
        <v>880</v>
      </c>
      <c r="I30" s="82">
        <f t="shared" si="0"/>
        <v>0</v>
      </c>
      <c r="J30" s="85" t="s">
        <v>123</v>
      </c>
    </row>
    <row r="31" spans="1:11" ht="50.1" customHeight="1">
      <c r="A31" s="84"/>
      <c r="B31" s="2"/>
      <c r="C31" s="2"/>
      <c r="D31" s="81"/>
      <c r="E31" s="118"/>
      <c r="F31" s="29" t="s">
        <v>142</v>
      </c>
      <c r="G31" s="10">
        <v>3400</v>
      </c>
      <c r="H31" s="10">
        <v>3400</v>
      </c>
      <c r="I31" s="82">
        <f t="shared" si="0"/>
        <v>0</v>
      </c>
      <c r="J31" s="85" t="s">
        <v>124</v>
      </c>
    </row>
    <row r="32" spans="1:11" ht="42.6" customHeight="1">
      <c r="A32" s="6"/>
      <c r="B32" s="5"/>
      <c r="C32" s="5"/>
      <c r="D32" s="4"/>
      <c r="E32" s="20"/>
      <c r="F32" s="11" t="s">
        <v>54</v>
      </c>
      <c r="G32" s="10">
        <f>SUM(G28:G31)</f>
        <v>12530</v>
      </c>
      <c r="H32" s="10">
        <f>SUM(H28:H31)</f>
        <v>12530</v>
      </c>
      <c r="I32" s="82">
        <f t="shared" si="0"/>
        <v>0</v>
      </c>
      <c r="J32" s="87"/>
    </row>
    <row r="33" spans="1:10" ht="61.5" customHeight="1">
      <c r="A33" s="80" t="s">
        <v>27</v>
      </c>
      <c r="B33" s="7">
        <v>6</v>
      </c>
      <c r="C33" s="2" t="s">
        <v>26</v>
      </c>
      <c r="D33" s="81" t="s">
        <v>41</v>
      </c>
      <c r="E33" s="27" t="s">
        <v>36</v>
      </c>
      <c r="F33" s="34" t="s">
        <v>139</v>
      </c>
      <c r="G33" s="10">
        <v>0</v>
      </c>
      <c r="H33" s="10">
        <v>0</v>
      </c>
      <c r="I33" s="82">
        <f t="shared" si="0"/>
        <v>0</v>
      </c>
      <c r="J33" s="87"/>
    </row>
    <row r="34" spans="1:10" ht="21" customHeight="1">
      <c r="A34" s="6"/>
      <c r="B34" s="5"/>
      <c r="C34" s="5"/>
      <c r="D34" s="4"/>
      <c r="E34" s="20"/>
      <c r="F34" s="11" t="s">
        <v>54</v>
      </c>
      <c r="G34" s="10">
        <f>SUM(G33)</f>
        <v>0</v>
      </c>
      <c r="H34" s="10">
        <f>SUM(H33)</f>
        <v>0</v>
      </c>
      <c r="I34" s="82">
        <f t="shared" si="0"/>
        <v>0</v>
      </c>
      <c r="J34" s="87"/>
    </row>
    <row r="35" spans="1:10" ht="61.5" customHeight="1">
      <c r="A35" s="80" t="s">
        <v>27</v>
      </c>
      <c r="B35" s="7">
        <v>8</v>
      </c>
      <c r="C35" s="2" t="s">
        <v>26</v>
      </c>
      <c r="D35" s="81" t="s">
        <v>42</v>
      </c>
      <c r="E35" s="27" t="s">
        <v>46</v>
      </c>
      <c r="F35" s="34" t="s">
        <v>143</v>
      </c>
      <c r="G35" s="10">
        <v>70000</v>
      </c>
      <c r="H35" s="10">
        <v>70000</v>
      </c>
      <c r="I35" s="82">
        <f t="shared" si="0"/>
        <v>0</v>
      </c>
      <c r="J35" s="85" t="s">
        <v>125</v>
      </c>
    </row>
    <row r="36" spans="1:10" ht="33" customHeight="1">
      <c r="A36" s="6"/>
      <c r="B36" s="5"/>
      <c r="C36" s="5"/>
      <c r="D36" s="4"/>
      <c r="E36" s="20"/>
      <c r="F36" s="11" t="s">
        <v>54</v>
      </c>
      <c r="G36" s="10">
        <f>SUM(G35)</f>
        <v>70000</v>
      </c>
      <c r="H36" s="10">
        <f>SUM(H35)</f>
        <v>70000</v>
      </c>
      <c r="I36" s="82">
        <f t="shared" si="0"/>
        <v>0</v>
      </c>
      <c r="J36" s="87"/>
    </row>
    <row r="37" spans="1:10" ht="31.5" customHeight="1">
      <c r="A37" s="84" t="s">
        <v>27</v>
      </c>
      <c r="B37" s="7">
        <v>8</v>
      </c>
      <c r="C37" s="2" t="s">
        <v>26</v>
      </c>
      <c r="D37" s="81" t="s">
        <v>126</v>
      </c>
      <c r="E37" s="88" t="s">
        <v>88</v>
      </c>
      <c r="F37" s="89" t="s">
        <v>89</v>
      </c>
      <c r="G37" s="10">
        <v>770</v>
      </c>
      <c r="H37" s="10">
        <v>770</v>
      </c>
      <c r="I37" s="82">
        <f>G37-H37</f>
        <v>0</v>
      </c>
      <c r="J37" s="85" t="s">
        <v>145</v>
      </c>
    </row>
    <row r="38" spans="1:10" ht="33" customHeight="1">
      <c r="A38" s="6"/>
      <c r="B38" s="5"/>
      <c r="C38" s="5"/>
      <c r="D38" s="4"/>
      <c r="E38" s="20"/>
      <c r="F38" s="11" t="s">
        <v>54</v>
      </c>
      <c r="G38" s="10">
        <f>SUM(G37)</f>
        <v>770</v>
      </c>
      <c r="H38" s="10">
        <f>SUM(H37)</f>
        <v>770</v>
      </c>
      <c r="I38" s="82">
        <f>G38-H38</f>
        <v>0</v>
      </c>
      <c r="J38" s="87"/>
    </row>
    <row r="39" spans="1:10" ht="31.5" customHeight="1">
      <c r="A39" s="22" t="s">
        <v>27</v>
      </c>
      <c r="B39" s="19">
        <v>15</v>
      </c>
      <c r="C39" s="1" t="s">
        <v>26</v>
      </c>
      <c r="D39" s="25" t="s">
        <v>23</v>
      </c>
      <c r="E39" s="28" t="s">
        <v>23</v>
      </c>
      <c r="F39" s="33">
        <f>(G39/G41)</f>
        <v>0.23622222222222222</v>
      </c>
      <c r="G39" s="10">
        <v>106300</v>
      </c>
      <c r="H39" s="10">
        <v>106300</v>
      </c>
      <c r="I39" s="82">
        <f t="shared" si="0"/>
        <v>0</v>
      </c>
      <c r="J39" s="87"/>
    </row>
    <row r="40" spans="1:10" ht="31.5" customHeight="1">
      <c r="A40" s="23"/>
      <c r="B40" s="24"/>
      <c r="C40" s="24"/>
      <c r="D40" s="26"/>
      <c r="E40" s="24"/>
      <c r="F40" s="26" t="s">
        <v>54</v>
      </c>
      <c r="G40" s="10">
        <f>SUM(G39)</f>
        <v>106300</v>
      </c>
      <c r="H40" s="10">
        <f>SUM(H39)</f>
        <v>106300</v>
      </c>
      <c r="I40" s="10">
        <f>I39</f>
        <v>0</v>
      </c>
      <c r="J40" s="10"/>
    </row>
    <row r="41" spans="1:10" ht="31.5" customHeight="1">
      <c r="A41" s="90"/>
      <c r="B41" s="91"/>
      <c r="C41" s="91"/>
      <c r="D41" s="91"/>
      <c r="E41" s="92"/>
      <c r="F41" s="96" t="s">
        <v>127</v>
      </c>
      <c r="G41" s="12">
        <f>SUM(G38,G34,G25,G40,G36,G32,G27)</f>
        <v>450000</v>
      </c>
      <c r="H41" s="12">
        <f>H25+H27+H32+H34+H36+H38+H40</f>
        <v>450000</v>
      </c>
      <c r="I41" s="12">
        <f>I25+I32+I34+I36+I40</f>
        <v>0</v>
      </c>
      <c r="J41" s="12"/>
    </row>
    <row r="42" spans="1:10" ht="31.5" customHeight="1">
      <c r="E42" s="1"/>
      <c r="G42" s="94"/>
      <c r="H42" s="94"/>
      <c r="I42" s="94"/>
      <c r="J42" s="95"/>
    </row>
  </sheetData>
  <mergeCells count="16">
    <mergeCell ref="A5:D5"/>
    <mergeCell ref="D1:J1"/>
    <mergeCell ref="D2:I2"/>
    <mergeCell ref="D3:I3"/>
    <mergeCell ref="I5:J5"/>
    <mergeCell ref="E17:E23"/>
    <mergeCell ref="E28:E31"/>
    <mergeCell ref="E6:F6"/>
    <mergeCell ref="E7:F7"/>
    <mergeCell ref="A13:D13"/>
    <mergeCell ref="A6:D6"/>
    <mergeCell ref="A9:F9"/>
    <mergeCell ref="D12:J12"/>
    <mergeCell ref="I13:J13"/>
    <mergeCell ref="A14:D14"/>
    <mergeCell ref="E15:E16"/>
  </mergeCells>
  <phoneticPr fontId="2"/>
  <hyperlinks>
    <hyperlink ref="J15" r:id="rId1" xr:uid="{0A1585E7-2913-4912-9419-A25BCE7533BD}"/>
    <hyperlink ref="J16" r:id="rId2" xr:uid="{97842C4D-118E-42D1-838A-AB6232795D41}"/>
    <hyperlink ref="J17" r:id="rId3" xr:uid="{B02F790D-0C4C-43CA-AA27-2C144EF52CC4}"/>
    <hyperlink ref="J19" r:id="rId4" xr:uid="{4EA7D288-7442-48B1-803D-F99F53896D3F}"/>
    <hyperlink ref="J20" r:id="rId5" xr:uid="{15E5A6BA-849D-48B0-A0CE-560EB4DA8338}"/>
    <hyperlink ref="J24" r:id="rId6" xr:uid="{09C2FBE7-4293-4CE2-91F4-A167F951AD26}"/>
    <hyperlink ref="J26" r:id="rId7" display="3-1" xr:uid="{12D79941-0D0B-4D90-A41D-F0CB559BDDB7}"/>
    <hyperlink ref="J28" r:id="rId8" xr:uid="{EADFB62E-5244-44CB-896F-688CE4F3C71D}"/>
    <hyperlink ref="J31" r:id="rId9" xr:uid="{A3792C91-6781-465F-877F-12D39B539500}"/>
    <hyperlink ref="J35" r:id="rId10" xr:uid="{6B1D9933-6C44-49F0-B61B-B66F9555DC7F}"/>
    <hyperlink ref="J37" r:id="rId11" xr:uid="{76FC9DE7-C6CB-4DB3-95FD-B1D02791D218}"/>
    <hyperlink ref="J30" r:id="rId12" xr:uid="{C5AE6294-D155-4222-A3B4-A0A8989B094E}"/>
    <hyperlink ref="J29" r:id="rId13" xr:uid="{1B0BAE9D-3EA6-4E4F-BA9F-506AA613C3C0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57" orientation="portrait" r:id="rId1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7622B-D9FD-47DC-9AAC-911CE2DE28A0}">
  <dimension ref="A1:F40"/>
  <sheetViews>
    <sheetView workbookViewId="0">
      <selection activeCell="H25" sqref="H25"/>
    </sheetView>
  </sheetViews>
  <sheetFormatPr defaultColWidth="9" defaultRowHeight="12.75"/>
  <cols>
    <col min="1" max="1" width="15.86328125" style="1" customWidth="1"/>
    <col min="2" max="2" width="11.73046875" style="1" customWidth="1"/>
    <col min="3" max="3" width="51" style="1" bestFit="1" customWidth="1"/>
    <col min="4" max="6" width="15.86328125" style="1" customWidth="1"/>
    <col min="7" max="16384" width="9" style="1"/>
  </cols>
  <sheetData>
    <row r="1" spans="1:6">
      <c r="A1" s="2"/>
      <c r="B1" s="2"/>
      <c r="C1" s="2"/>
      <c r="D1" s="2"/>
      <c r="E1" s="2"/>
      <c r="F1" s="36" t="s">
        <v>57</v>
      </c>
    </row>
    <row r="2" spans="1:6" ht="16.149999999999999">
      <c r="A2" s="131" t="s">
        <v>58</v>
      </c>
      <c r="B2" s="131"/>
      <c r="C2" s="131"/>
      <c r="D2" s="131"/>
      <c r="E2" s="131"/>
      <c r="F2" s="131"/>
    </row>
    <row r="3" spans="1:6" ht="21" customHeight="1">
      <c r="A3" s="2"/>
      <c r="B3" s="37" t="s">
        <v>59</v>
      </c>
      <c r="C3" s="132" t="s">
        <v>91</v>
      </c>
      <c r="D3" s="132"/>
      <c r="E3" s="38"/>
      <c r="F3" s="2"/>
    </row>
    <row r="4" spans="1:6" ht="21" customHeight="1">
      <c r="A4" s="2"/>
      <c r="B4" s="37" t="s">
        <v>60</v>
      </c>
      <c r="C4" s="132" t="s">
        <v>79</v>
      </c>
      <c r="D4" s="132"/>
      <c r="E4" s="2"/>
      <c r="F4" s="2"/>
    </row>
    <row r="5" spans="1:6" ht="21" customHeight="1">
      <c r="A5" s="2"/>
      <c r="B5" s="2"/>
      <c r="C5" s="2"/>
      <c r="D5" s="2"/>
      <c r="E5" s="2"/>
      <c r="F5" s="3"/>
    </row>
    <row r="6" spans="1:6" ht="21" customHeight="1">
      <c r="A6" s="39" t="s">
        <v>61</v>
      </c>
      <c r="B6" s="40" t="s">
        <v>62</v>
      </c>
      <c r="C6" s="40" t="s">
        <v>63</v>
      </c>
      <c r="D6" s="40" t="s">
        <v>64</v>
      </c>
      <c r="E6" s="40" t="s">
        <v>65</v>
      </c>
      <c r="F6" s="40" t="s">
        <v>66</v>
      </c>
    </row>
    <row r="7" spans="1:6" ht="21" customHeight="1">
      <c r="A7" s="124" t="s">
        <v>67</v>
      </c>
      <c r="B7" s="133"/>
      <c r="C7" s="133"/>
      <c r="D7" s="133"/>
      <c r="E7" s="134"/>
      <c r="F7" s="41">
        <v>0</v>
      </c>
    </row>
    <row r="8" spans="1:6" ht="21" customHeight="1">
      <c r="A8" s="45">
        <v>45624</v>
      </c>
      <c r="B8" s="11" t="s">
        <v>68</v>
      </c>
      <c r="C8" s="46" t="s">
        <v>92</v>
      </c>
      <c r="D8" s="41">
        <v>3400</v>
      </c>
      <c r="E8" s="41"/>
      <c r="F8" s="41">
        <f>F7+D8-E8</f>
        <v>3400</v>
      </c>
    </row>
    <row r="9" spans="1:6" ht="21" customHeight="1">
      <c r="A9" s="45">
        <v>45624</v>
      </c>
      <c r="B9" s="11" t="s">
        <v>40</v>
      </c>
      <c r="C9" s="46" t="s">
        <v>80</v>
      </c>
      <c r="D9" s="41"/>
      <c r="E9" s="41">
        <v>3400</v>
      </c>
      <c r="F9" s="41">
        <f t="shared" ref="F9:F28" si="0">F8+D9-E9</f>
        <v>0</v>
      </c>
    </row>
    <row r="10" spans="1:6" ht="21" customHeight="1">
      <c r="A10" s="45">
        <v>45673</v>
      </c>
      <c r="B10" s="11" t="s">
        <v>68</v>
      </c>
      <c r="C10" s="46" t="s">
        <v>149</v>
      </c>
      <c r="D10" s="41">
        <v>4400</v>
      </c>
      <c r="E10" s="41"/>
      <c r="F10" s="41">
        <f t="shared" si="0"/>
        <v>4400</v>
      </c>
    </row>
    <row r="11" spans="1:6" ht="21" customHeight="1">
      <c r="A11" s="45">
        <v>45673</v>
      </c>
      <c r="B11" s="11" t="s">
        <v>68</v>
      </c>
      <c r="C11" s="46" t="s">
        <v>150</v>
      </c>
      <c r="D11" s="41">
        <v>880</v>
      </c>
      <c r="E11" s="41"/>
      <c r="F11" s="41">
        <f t="shared" si="0"/>
        <v>5280</v>
      </c>
    </row>
    <row r="12" spans="1:6" ht="21" customHeight="1">
      <c r="A12" s="45">
        <v>45624</v>
      </c>
      <c r="B12" s="11" t="s">
        <v>40</v>
      </c>
      <c r="C12" s="46" t="s">
        <v>80</v>
      </c>
      <c r="D12" s="41"/>
      <c r="E12" s="41">
        <v>4400</v>
      </c>
      <c r="F12" s="41">
        <f t="shared" si="0"/>
        <v>880</v>
      </c>
    </row>
    <row r="13" spans="1:6" ht="21" customHeight="1">
      <c r="A13" s="45">
        <v>45624</v>
      </c>
      <c r="B13" s="11" t="s">
        <v>40</v>
      </c>
      <c r="C13" s="46" t="s">
        <v>80</v>
      </c>
      <c r="D13" s="41"/>
      <c r="E13" s="41">
        <v>880</v>
      </c>
      <c r="F13" s="41">
        <f t="shared" si="0"/>
        <v>0</v>
      </c>
    </row>
    <row r="14" spans="1:6" ht="21" customHeight="1">
      <c r="A14" s="45">
        <v>45723</v>
      </c>
      <c r="B14" s="11" t="s">
        <v>68</v>
      </c>
      <c r="C14" s="46" t="s">
        <v>93</v>
      </c>
      <c r="D14" s="41">
        <v>1000</v>
      </c>
      <c r="E14" s="41"/>
      <c r="F14" s="41">
        <f t="shared" si="0"/>
        <v>1000</v>
      </c>
    </row>
    <row r="15" spans="1:6" ht="21" customHeight="1">
      <c r="A15" s="45">
        <v>45723</v>
      </c>
      <c r="B15" s="11" t="s">
        <v>69</v>
      </c>
      <c r="C15" s="46" t="s">
        <v>70</v>
      </c>
      <c r="D15" s="41"/>
      <c r="E15" s="41">
        <v>1000</v>
      </c>
      <c r="F15" s="41">
        <f t="shared" si="0"/>
        <v>0</v>
      </c>
    </row>
    <row r="16" spans="1:6" ht="21" customHeight="1">
      <c r="A16" s="45">
        <v>45729</v>
      </c>
      <c r="B16" s="11" t="s">
        <v>69</v>
      </c>
      <c r="C16" s="46" t="s">
        <v>146</v>
      </c>
      <c r="D16" s="41">
        <v>280900</v>
      </c>
      <c r="E16" s="41"/>
      <c r="F16" s="41">
        <f t="shared" si="0"/>
        <v>280900</v>
      </c>
    </row>
    <row r="17" spans="1:6" ht="21" customHeight="1">
      <c r="A17" s="45">
        <v>45729</v>
      </c>
      <c r="B17" s="11" t="s">
        <v>69</v>
      </c>
      <c r="C17" s="46" t="s">
        <v>90</v>
      </c>
      <c r="D17" s="41">
        <v>3850</v>
      </c>
      <c r="E17" s="41"/>
      <c r="F17" s="41">
        <f t="shared" si="0"/>
        <v>284750</v>
      </c>
    </row>
    <row r="18" spans="1:6" ht="21" customHeight="1">
      <c r="A18" s="45">
        <v>45729</v>
      </c>
      <c r="B18" s="11" t="s">
        <v>69</v>
      </c>
      <c r="C18" s="46" t="s">
        <v>90</v>
      </c>
      <c r="D18" s="41">
        <v>4400</v>
      </c>
      <c r="E18" s="41"/>
      <c r="F18" s="41">
        <f t="shared" si="0"/>
        <v>289150</v>
      </c>
    </row>
    <row r="19" spans="1:6" ht="21" customHeight="1">
      <c r="A19" s="45">
        <v>45729</v>
      </c>
      <c r="B19" s="11" t="s">
        <v>69</v>
      </c>
      <c r="C19" s="46" t="s">
        <v>90</v>
      </c>
      <c r="D19" s="41">
        <v>880</v>
      </c>
      <c r="E19" s="41"/>
      <c r="F19" s="41">
        <f t="shared" si="0"/>
        <v>290030</v>
      </c>
    </row>
    <row r="20" spans="1:6" ht="21" customHeight="1">
      <c r="A20" s="45">
        <v>45729</v>
      </c>
      <c r="B20" s="11" t="s">
        <v>69</v>
      </c>
      <c r="C20" s="46" t="s">
        <v>90</v>
      </c>
      <c r="D20" s="41">
        <v>3400</v>
      </c>
      <c r="E20" s="41"/>
      <c r="F20" s="41">
        <f t="shared" si="0"/>
        <v>293430</v>
      </c>
    </row>
    <row r="21" spans="1:6" ht="21" customHeight="1">
      <c r="A21" s="45">
        <v>45729</v>
      </c>
      <c r="B21" s="11" t="s">
        <v>147</v>
      </c>
      <c r="C21" s="46" t="s">
        <v>148</v>
      </c>
      <c r="D21" s="41"/>
      <c r="E21" s="41">
        <v>280900</v>
      </c>
      <c r="F21" s="41">
        <f t="shared" si="0"/>
        <v>12530</v>
      </c>
    </row>
    <row r="22" spans="1:6" ht="21" customHeight="1">
      <c r="A22" s="45">
        <v>45729</v>
      </c>
      <c r="B22" s="11" t="s">
        <v>86</v>
      </c>
      <c r="C22" s="46" t="s">
        <v>96</v>
      </c>
      <c r="D22" s="41"/>
      <c r="E22" s="41">
        <v>3850</v>
      </c>
      <c r="F22" s="41">
        <f t="shared" si="0"/>
        <v>8680</v>
      </c>
    </row>
    <row r="23" spans="1:6" ht="21" customHeight="1">
      <c r="A23" s="45">
        <v>45729</v>
      </c>
      <c r="B23" s="11" t="s">
        <v>87</v>
      </c>
      <c r="C23" s="46" t="s">
        <v>95</v>
      </c>
      <c r="D23" s="41"/>
      <c r="E23" s="41">
        <v>4400</v>
      </c>
      <c r="F23" s="41">
        <f t="shared" si="0"/>
        <v>4280</v>
      </c>
    </row>
    <row r="24" spans="1:6" ht="21" customHeight="1">
      <c r="A24" s="45">
        <v>45729</v>
      </c>
      <c r="B24" s="11" t="s">
        <v>68</v>
      </c>
      <c r="C24" s="46" t="s">
        <v>95</v>
      </c>
      <c r="D24" s="41"/>
      <c r="E24" s="41">
        <v>880</v>
      </c>
      <c r="F24" s="41">
        <f t="shared" si="0"/>
        <v>3400</v>
      </c>
    </row>
    <row r="25" spans="1:6" ht="21" customHeight="1">
      <c r="A25" s="45">
        <v>45729</v>
      </c>
      <c r="B25" s="11" t="s">
        <v>68</v>
      </c>
      <c r="C25" s="99" t="s">
        <v>95</v>
      </c>
      <c r="D25" s="41"/>
      <c r="E25" s="41">
        <v>3400</v>
      </c>
      <c r="F25" s="41">
        <f t="shared" si="0"/>
        <v>0</v>
      </c>
    </row>
    <row r="26" spans="1:6" ht="21" customHeight="1">
      <c r="A26" s="45">
        <v>45365</v>
      </c>
      <c r="B26" s="11" t="s">
        <v>68</v>
      </c>
      <c r="C26" s="46" t="s">
        <v>71</v>
      </c>
      <c r="D26" s="41">
        <v>1000</v>
      </c>
      <c r="E26" s="41"/>
      <c r="F26" s="41">
        <f t="shared" si="0"/>
        <v>1000</v>
      </c>
    </row>
    <row r="27" spans="1:6" ht="21" customHeight="1">
      <c r="A27" s="45">
        <v>45365</v>
      </c>
      <c r="B27" s="11" t="s">
        <v>69</v>
      </c>
      <c r="C27" s="46" t="s">
        <v>94</v>
      </c>
      <c r="D27" s="41"/>
      <c r="E27" s="41">
        <v>1000</v>
      </c>
      <c r="F27" s="41">
        <f t="shared" si="0"/>
        <v>0</v>
      </c>
    </row>
    <row r="28" spans="1:6" ht="21" customHeight="1">
      <c r="A28" s="43" t="s">
        <v>72</v>
      </c>
      <c r="B28" s="44"/>
      <c r="C28" s="44"/>
      <c r="D28" s="41">
        <f>SUM(D8:D26)</f>
        <v>304110</v>
      </c>
      <c r="E28" s="41">
        <f>SUM(E8:E27)</f>
        <v>304110</v>
      </c>
      <c r="F28" s="41">
        <f t="shared" si="0"/>
        <v>0</v>
      </c>
    </row>
    <row r="29" spans="1:6">
      <c r="A29" s="38"/>
      <c r="B29" s="38"/>
      <c r="C29" s="38"/>
      <c r="D29" s="2"/>
      <c r="E29" s="2"/>
      <c r="F29" s="2"/>
    </row>
    <row r="30" spans="1:6">
      <c r="A30" s="2"/>
      <c r="B30" s="13"/>
      <c r="C30" s="48"/>
      <c r="D30" s="49"/>
      <c r="E30" s="49"/>
      <c r="F30" s="2"/>
    </row>
    <row r="31" spans="1:6">
      <c r="B31" s="13"/>
      <c r="C31" s="48"/>
      <c r="D31" s="49"/>
      <c r="E31" s="49"/>
    </row>
    <row r="35" spans="1:3">
      <c r="A35" s="98"/>
      <c r="B35" s="13"/>
      <c r="C35" s="48"/>
    </row>
    <row r="36" spans="1:3">
      <c r="A36" s="98"/>
      <c r="B36" s="13"/>
      <c r="C36" s="48"/>
    </row>
    <row r="37" spans="1:3">
      <c r="A37" s="98"/>
      <c r="B37" s="13"/>
      <c r="C37" s="48"/>
    </row>
    <row r="38" spans="1:3">
      <c r="A38" s="98"/>
      <c r="B38" s="13"/>
      <c r="C38" s="48"/>
    </row>
    <row r="39" spans="1:3">
      <c r="A39" s="98"/>
      <c r="B39" s="13"/>
      <c r="C39" s="48"/>
    </row>
    <row r="40" spans="1:3">
      <c r="A40" s="98"/>
      <c r="B40" s="13"/>
      <c r="C40" s="48"/>
    </row>
  </sheetData>
  <mergeCells count="4">
    <mergeCell ref="A2:F2"/>
    <mergeCell ref="C3:D3"/>
    <mergeCell ref="C4:D4"/>
    <mergeCell ref="A7:E7"/>
  </mergeCells>
  <phoneticPr fontId="2"/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75C42-D6FF-47B2-859E-F2CA3D4A7B1A}">
  <dimension ref="A1:H22"/>
  <sheetViews>
    <sheetView tabSelected="1" workbookViewId="0">
      <selection activeCell="E19" sqref="E19"/>
    </sheetView>
  </sheetViews>
  <sheetFormatPr defaultColWidth="9" defaultRowHeight="12.75"/>
  <cols>
    <col min="1" max="2" width="15.86328125" style="1" customWidth="1"/>
    <col min="3" max="3" width="50.46484375" style="1" bestFit="1" customWidth="1"/>
    <col min="4" max="6" width="15.86328125" style="1" customWidth="1"/>
    <col min="7" max="16384" width="9" style="1"/>
  </cols>
  <sheetData>
    <row r="1" spans="1:8">
      <c r="A1" s="2"/>
      <c r="B1" s="2"/>
      <c r="C1" s="2"/>
      <c r="D1" s="2"/>
      <c r="E1" s="2"/>
      <c r="F1" s="36" t="s">
        <v>78</v>
      </c>
    </row>
    <row r="2" spans="1:8" ht="16.149999999999999">
      <c r="A2" s="131" t="s">
        <v>74</v>
      </c>
      <c r="B2" s="131"/>
      <c r="C2" s="131"/>
      <c r="D2" s="131"/>
      <c r="E2" s="131"/>
      <c r="F2" s="131"/>
    </row>
    <row r="3" spans="1:8">
      <c r="A3" s="2"/>
      <c r="B3" s="38"/>
      <c r="C3" s="38"/>
      <c r="D3" s="38"/>
      <c r="E3" s="3" t="s">
        <v>73</v>
      </c>
      <c r="F3" s="7">
        <v>1</v>
      </c>
    </row>
    <row r="4" spans="1:8">
      <c r="A4" s="2"/>
      <c r="B4" s="2"/>
      <c r="C4" s="2"/>
      <c r="D4" s="35" t="s">
        <v>75</v>
      </c>
      <c r="E4" s="123" t="s">
        <v>91</v>
      </c>
      <c r="F4" s="123"/>
      <c r="G4" s="2"/>
      <c r="H4" s="2"/>
    </row>
    <row r="5" spans="1:8">
      <c r="A5" s="39" t="s">
        <v>61</v>
      </c>
      <c r="B5" s="40" t="s">
        <v>62</v>
      </c>
      <c r="C5" s="40" t="s">
        <v>63</v>
      </c>
      <c r="D5" s="40" t="s">
        <v>64</v>
      </c>
      <c r="E5" s="40" t="s">
        <v>65</v>
      </c>
      <c r="F5" s="40" t="s">
        <v>66</v>
      </c>
    </row>
    <row r="6" spans="1:8">
      <c r="A6" s="124" t="s">
        <v>67</v>
      </c>
      <c r="B6" s="133"/>
      <c r="C6" s="133"/>
      <c r="D6" s="133"/>
      <c r="E6" s="134"/>
      <c r="F6" s="41">
        <v>0</v>
      </c>
    </row>
    <row r="7" spans="1:8">
      <c r="A7" s="42">
        <v>45723</v>
      </c>
      <c r="B7" s="4" t="s">
        <v>76</v>
      </c>
      <c r="C7" s="4" t="s">
        <v>97</v>
      </c>
      <c r="D7" s="41">
        <v>1000</v>
      </c>
      <c r="E7" s="41"/>
      <c r="F7" s="41">
        <f t="shared" ref="F7:F20" si="0">F6+D7-E7</f>
        <v>1000</v>
      </c>
    </row>
    <row r="8" spans="1:8">
      <c r="A8" s="42">
        <v>45727</v>
      </c>
      <c r="B8" s="4" t="s">
        <v>77</v>
      </c>
      <c r="C8" s="4"/>
      <c r="D8" s="41">
        <v>450000</v>
      </c>
      <c r="E8" s="41"/>
      <c r="F8" s="41">
        <f t="shared" si="0"/>
        <v>451000</v>
      </c>
    </row>
    <row r="9" spans="1:8">
      <c r="A9" s="42">
        <v>45729</v>
      </c>
      <c r="B9" s="4" t="s">
        <v>39</v>
      </c>
      <c r="C9" s="4" t="s">
        <v>82</v>
      </c>
      <c r="D9" s="41"/>
      <c r="E9" s="41">
        <v>133900</v>
      </c>
      <c r="F9" s="41">
        <f t="shared" si="0"/>
        <v>317100</v>
      </c>
    </row>
    <row r="10" spans="1:8">
      <c r="A10" s="42">
        <v>45729</v>
      </c>
      <c r="B10" s="4" t="s">
        <v>39</v>
      </c>
      <c r="C10" s="4" t="s">
        <v>83</v>
      </c>
      <c r="D10" s="41"/>
      <c r="E10" s="41">
        <v>77000</v>
      </c>
      <c r="F10" s="41">
        <f t="shared" si="0"/>
        <v>240100</v>
      </c>
    </row>
    <row r="11" spans="1:8">
      <c r="A11" s="42">
        <v>45729</v>
      </c>
      <c r="B11" s="4" t="s">
        <v>25</v>
      </c>
      <c r="C11" s="4" t="s">
        <v>84</v>
      </c>
      <c r="D11" s="41"/>
      <c r="E11" s="41">
        <v>70000</v>
      </c>
      <c r="F11" s="41">
        <f t="shared" si="0"/>
        <v>170100</v>
      </c>
    </row>
    <row r="12" spans="1:8">
      <c r="A12" s="42">
        <v>45729</v>
      </c>
      <c r="B12" s="4" t="s">
        <v>86</v>
      </c>
      <c r="C12" s="4" t="s">
        <v>45</v>
      </c>
      <c r="D12" s="41"/>
      <c r="E12" s="41">
        <v>3400</v>
      </c>
      <c r="F12" s="41">
        <f t="shared" si="0"/>
        <v>166700</v>
      </c>
    </row>
    <row r="13" spans="1:8">
      <c r="A13" s="42">
        <v>45729</v>
      </c>
      <c r="B13" s="4" t="s">
        <v>86</v>
      </c>
      <c r="C13" s="4" t="s">
        <v>45</v>
      </c>
      <c r="D13" s="41"/>
      <c r="E13" s="41">
        <v>3850</v>
      </c>
      <c r="F13" s="41">
        <f t="shared" si="0"/>
        <v>162850</v>
      </c>
    </row>
    <row r="14" spans="1:8">
      <c r="A14" s="42">
        <v>45729</v>
      </c>
      <c r="B14" s="4" t="s">
        <v>86</v>
      </c>
      <c r="C14" s="4" t="s">
        <v>45</v>
      </c>
      <c r="D14" s="41"/>
      <c r="E14" s="41">
        <v>880</v>
      </c>
      <c r="F14" s="41">
        <f t="shared" si="0"/>
        <v>161970</v>
      </c>
    </row>
    <row r="15" spans="1:8">
      <c r="A15" s="42">
        <v>45729</v>
      </c>
      <c r="B15" s="4" t="s">
        <v>86</v>
      </c>
      <c r="C15" s="4" t="s">
        <v>45</v>
      </c>
      <c r="D15" s="41"/>
      <c r="E15" s="41">
        <v>4400</v>
      </c>
      <c r="F15" s="41">
        <f t="shared" si="0"/>
        <v>157570</v>
      </c>
    </row>
    <row r="16" spans="1:8">
      <c r="A16" s="42">
        <v>45729</v>
      </c>
      <c r="B16" s="4" t="s">
        <v>136</v>
      </c>
      <c r="C16" s="4" t="s">
        <v>99</v>
      </c>
      <c r="D16" s="41"/>
      <c r="E16" s="41">
        <v>49500</v>
      </c>
      <c r="F16" s="41">
        <f t="shared" si="0"/>
        <v>108070</v>
      </c>
    </row>
    <row r="17" spans="1:6">
      <c r="A17" s="42">
        <v>45729</v>
      </c>
      <c r="B17" s="4" t="s">
        <v>81</v>
      </c>
      <c r="C17" s="4" t="s">
        <v>85</v>
      </c>
      <c r="D17" s="41"/>
      <c r="E17" s="41">
        <v>770</v>
      </c>
      <c r="F17" s="41">
        <f t="shared" si="0"/>
        <v>107300</v>
      </c>
    </row>
    <row r="18" spans="1:6">
      <c r="A18" s="42">
        <v>45730</v>
      </c>
      <c r="B18" s="4" t="s">
        <v>76</v>
      </c>
      <c r="C18" s="4" t="s">
        <v>98</v>
      </c>
      <c r="D18" s="41"/>
      <c r="E18" s="41">
        <v>1000</v>
      </c>
      <c r="F18" s="41">
        <f t="shared" si="0"/>
        <v>106300</v>
      </c>
    </row>
    <row r="19" spans="1:6">
      <c r="A19" s="42">
        <v>45761</v>
      </c>
      <c r="B19" s="99" t="s">
        <v>153</v>
      </c>
      <c r="C19" s="99" t="s">
        <v>154</v>
      </c>
      <c r="D19" s="99"/>
      <c r="E19" s="139">
        <v>106300</v>
      </c>
      <c r="F19" s="41">
        <f t="shared" si="0"/>
        <v>0</v>
      </c>
    </row>
    <row r="20" spans="1:6">
      <c r="A20" s="43" t="s">
        <v>72</v>
      </c>
      <c r="B20" s="44"/>
      <c r="C20" s="44"/>
      <c r="D20" s="41">
        <f>SUM(D7:D12)</f>
        <v>451000</v>
      </c>
      <c r="E20" s="41">
        <f>SUM(E7:E19)</f>
        <v>451000</v>
      </c>
      <c r="F20" s="41">
        <f t="shared" si="0"/>
        <v>0</v>
      </c>
    </row>
    <row r="21" spans="1:6">
      <c r="A21" s="38"/>
      <c r="B21" s="38"/>
      <c r="C21" s="38"/>
      <c r="D21" s="2"/>
      <c r="E21" s="2"/>
      <c r="F21" s="2"/>
    </row>
    <row r="22" spans="1:6">
      <c r="A22" s="2"/>
      <c r="B22" s="2"/>
      <c r="C22" s="2"/>
      <c r="D22" s="2"/>
      <c r="E22" s="2"/>
      <c r="F22" s="2"/>
    </row>
  </sheetData>
  <mergeCells count="3">
    <mergeCell ref="A2:F2"/>
    <mergeCell ref="E4:F4"/>
    <mergeCell ref="A6:E6"/>
  </mergeCells>
  <phoneticPr fontId="2"/>
  <dataValidations count="1">
    <dataValidation type="list" allowBlank="1" showInputMessage="1" showErrorMessage="1" sqref="F3" xr:uid="{7C7F668B-E01D-49EF-BF8A-7DE294AB5620}">
      <formula1>"1,2,3,4,5,6,7,8,9,10"</formula1>
    </dataValidation>
  </dataValidation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収支決算報告書(様式11)</vt:lpstr>
      <vt:lpstr>収益・費用明細書(様式12)</vt:lpstr>
      <vt:lpstr>現金出納帳（様式16）</vt:lpstr>
      <vt:lpstr>口座出納帳（様式17）</vt:lpstr>
      <vt:lpstr>'収益・費用明細書(様式12)'!Print_Area</vt:lpstr>
      <vt:lpstr>'収支決算報告書(様式11)'!Print_Area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雄介 中野</cp:lastModifiedBy>
  <cp:lastPrinted>2024-02-13T15:40:54Z</cp:lastPrinted>
  <dcterms:created xsi:type="dcterms:W3CDTF">2016-10-10T10:56:32Z</dcterms:created>
  <dcterms:modified xsi:type="dcterms:W3CDTF">2025-05-19T06:05:41Z</dcterms:modified>
</cp:coreProperties>
</file>